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56-11-2019 - Budova záz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'156-11-2019 - Budova záze...'!$C$123:$K$330</definedName>
    <definedName name="_xlnm.Print_Area" localSheetId="1">'156-11-2019 - Budova záze...'!$C$4:$J$76,'156-11-2019 - Budova záze...'!$C$82:$J$107,'156-11-2019 - Budova záze...'!$C$113:$K$330</definedName>
    <definedName name="_xlnm.Print_Titles" localSheetId="1">'156-11-2019 - Budova záze...'!$123:$123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330"/>
  <c r="BH330"/>
  <c r="BG330"/>
  <c r="BF330"/>
  <c r="T330"/>
  <c r="T329"/>
  <c r="T328"/>
  <c r="R330"/>
  <c r="R329"/>
  <c r="R328"/>
  <c r="P330"/>
  <c r="P329"/>
  <c r="P328"/>
  <c r="BK330"/>
  <c r="BK329"/>
  <c r="J329"/>
  <c r="BK328"/>
  <c r="J328"/>
  <c r="J330"/>
  <c r="BE330"/>
  <c r="J106"/>
  <c r="J105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T318"/>
  <c r="R319"/>
  <c r="R318"/>
  <c r="P319"/>
  <c r="P318"/>
  <c r="BK319"/>
  <c r="BK318"/>
  <c r="J318"/>
  <c r="J319"/>
  <c r="BE319"/>
  <c r="J104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T313"/>
  <c r="T312"/>
  <c r="R314"/>
  <c r="R313"/>
  <c r="R312"/>
  <c r="P314"/>
  <c r="P313"/>
  <c r="P312"/>
  <c r="BK314"/>
  <c r="BK313"/>
  <c r="J313"/>
  <c r="BK312"/>
  <c r="J312"/>
  <c r="J314"/>
  <c r="BE314"/>
  <c r="J103"/>
  <c r="J10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T300"/>
  <c r="R301"/>
  <c r="R300"/>
  <c r="P301"/>
  <c r="P300"/>
  <c r="BK301"/>
  <c r="BK300"/>
  <c r="J300"/>
  <c r="J301"/>
  <c r="BE301"/>
  <c r="J101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100"/>
  <c r="BI230"/>
  <c r="BH230"/>
  <c r="BG230"/>
  <c r="BF230"/>
  <c r="T230"/>
  <c r="R230"/>
  <c r="P230"/>
  <c r="BK230"/>
  <c r="J230"/>
  <c r="BE230"/>
  <c r="BI229"/>
  <c r="BH229"/>
  <c r="BG229"/>
  <c r="BF229"/>
  <c r="T229"/>
  <c r="T228"/>
  <c r="R229"/>
  <c r="R228"/>
  <c r="P229"/>
  <c r="P228"/>
  <c r="BK229"/>
  <c r="BK228"/>
  <c r="J228"/>
  <c r="J229"/>
  <c r="BE229"/>
  <c r="J9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98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T185"/>
  <c r="R186"/>
  <c r="R185"/>
  <c r="P186"/>
  <c r="P185"/>
  <c r="BK186"/>
  <c r="BK185"/>
  <c r="J185"/>
  <c r="J186"/>
  <c r="BE186"/>
  <c r="J97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5"/>
  <c i="1" r="BD95"/>
  <c i="2" r="BH127"/>
  <c r="F34"/>
  <c i="1" r="BC95"/>
  <c i="2" r="BG127"/>
  <c r="F33"/>
  <c i="1" r="BB95"/>
  <c i="2" r="BF127"/>
  <c r="J32"/>
  <c i="1" r="AW95"/>
  <c i="2" r="F32"/>
  <c i="1" r="BA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4"/>
  <c r="J28"/>
  <c i="1" r="AG95"/>
  <c i="2" r="J127"/>
  <c r="BE127"/>
  <c r="J31"/>
  <c i="1" r="AV95"/>
  <c i="2" r="F31"/>
  <c i="1" r="AZ95"/>
  <c i="2" r="J96"/>
  <c r="J95"/>
  <c r="J121"/>
  <c r="F120"/>
  <c r="F118"/>
  <c r="E116"/>
  <c r="J90"/>
  <c r="F89"/>
  <c r="F87"/>
  <c r="E85"/>
  <c r="J37"/>
  <c r="J19"/>
  <c r="E19"/>
  <c r="J120"/>
  <c r="J89"/>
  <c r="J18"/>
  <c r="J16"/>
  <c r="E16"/>
  <c r="F121"/>
  <c r="F90"/>
  <c r="J15"/>
  <c r="J10"/>
  <c r="J118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<sst xmlns="http://schemas.openxmlformats.org/spreadsheetml/2006/main">
  <si>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</si>
  <si>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</si>
  <si>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</si>
  <si>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</si>
  <si>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</si>
  <si>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{3a9f7aa3-dcb1-4277-859a-3eb0cd621e98}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</si>
  <si>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</si>
  <si>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</si>
  <si>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</si>
  <si>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</si>
  <si>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</si>
  <si>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</si>
  <si>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</si>
  <si>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</si>
  <si>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156/11/2019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</si>
  <si>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</si>
  <si>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</si>
  <si>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Budova zázemí plavců na Kališově jezeře v Bohumíně / D.1.4.5 - Elektrotechnika</t>
  </si>
  <si>
    <t>KSO:</t>
  </si>
  <si>
    <t>CC-CZ:</t>
  </si>
  <si>
    <t>Místo:</t>
  </si>
  <si>
    <t>Kališovo jezero</t>
  </si>
  <si>
    <t>Datum:</t>
  </si>
  <si>
    <t>10. 11. 2020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</si>
  <si>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</si>
  <si>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</si>
  <si>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</si>
  <si>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</si>
  <si>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</si>
  <si>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</si>
  <si>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</si>
  <si>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</si>
  <si>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</si>
  <si>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</si>
  <si>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</si>
  <si>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Vlastimil Lacko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</si>
  <si>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</si>
  <si>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</si>
  <si>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</si>
  <si>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</si>
  <si>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</si>
  <si>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</si>
  <si>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</si>
  <si>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</si>
  <si>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</si>
  <si>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</si>
  <si>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</si>
  <si>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</si>
  <si>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</si>
  <si>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</si>
  <si>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</si>
  <si>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</si>
  <si>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</si>
  <si>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</si>
  <si>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</si>
  <si>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</si>
  <si>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</si>
  <si>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</si>
  <si>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</si>
  <si>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</si>
  <si>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</si>
  <si>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</si>
  <si>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</si>
  <si>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</si>
  <si>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</si>
  <si>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</si>
  <si>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</si>
  <si>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</si>
  <si>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</si>
  <si>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</si>
  <si>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</si>
  <si>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</si>
  <si>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</si>
  <si>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</si>
  <si>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</si>
  <si>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</si>
  <si>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</si>
  <si>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</si>
  <si>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</si>
  <si>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</si>
  <si>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</si>
  <si>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</si>
  <si>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</si>
  <si>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</si>
  <si>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</si>
  <si>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</si>
  <si>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</si>
  <si>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</si>
  <si>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</si>
  <si>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</si>
  <si>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</si>
  <si>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</si>
  <si>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</si>
  <si>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</si>
  <si>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</si>
  <si>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</si>
  <si>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</si>
  <si>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</si>
  <si>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</si>
  <si>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</si>
  <si>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</si>
  <si>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</si>
  <si>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</si>
  <si>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</si>
  <si>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</si>
  <si>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</si>
  <si>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</si>
  <si>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</si>
  <si>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</si>
  <si>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</si>
  <si>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</si>
  <si>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</si>
  <si>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</si>
  <si>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</si>
  <si>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</si>
  <si>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</si>
  <si>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</si>
  <si>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</si>
  <si>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</si>
  <si>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</si>
  <si>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</si>
  <si>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</si>
  <si>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741110003</t>
  </si>
  <si>
    <t>Montáž trubka plastová tuhá D přes 35 mm uložená pevně</t>
  </si>
  <si>
    <t>m</t>
  </si>
  <si>
    <t>16</t>
  </si>
  <si>
    <t>1791528738</t>
  </si>
  <si>
    <t>M</t>
  </si>
  <si>
    <t>34571095</t>
  </si>
  <si>
    <t>trubka elektroinstalační tuhá z PVC D 36,6/40 mm, délka 3 m</t>
  </si>
  <si>
    <t>32</t>
  </si>
  <si>
    <t>-860038142</t>
  </si>
  <si>
    <t>3</t>
  </si>
  <si>
    <t>741110041</t>
  </si>
  <si>
    <t>Montáž trubka plastová ohebná D přes 11 do 23 mm uložená pevně</t>
  </si>
  <si>
    <t>-2032391738</t>
  </si>
  <si>
    <t>4</t>
  </si>
  <si>
    <t>34571072</t>
  </si>
  <si>
    <t>trubka elektroinstalační ohebná z PVC (EN) 2320</t>
  </si>
  <si>
    <t>605385942</t>
  </si>
  <si>
    <t>5</t>
  </si>
  <si>
    <t>741110041R02</t>
  </si>
  <si>
    <t>-1389246757</t>
  </si>
  <si>
    <t>6</t>
  </si>
  <si>
    <t>34571062R02</t>
  </si>
  <si>
    <t>trubka elektroinstalační ohebná z PVC (ČSN)2316</t>
  </si>
  <si>
    <t>-180511460</t>
  </si>
  <si>
    <t>7</t>
  </si>
  <si>
    <t>741110042</t>
  </si>
  <si>
    <t>Montáž trubka plastová ohebná D přes 23 do 35 mm uložená pevně</t>
  </si>
  <si>
    <t>-762112549</t>
  </si>
  <si>
    <t>8</t>
  </si>
  <si>
    <t>34571074</t>
  </si>
  <si>
    <t>trubka elektroinstalační ohebná z PVC (EN) 2332</t>
  </si>
  <si>
    <t>-1908987794</t>
  </si>
  <si>
    <t>9</t>
  </si>
  <si>
    <t>741110043</t>
  </si>
  <si>
    <t>Montáž trubka plastová ohebná D přes 35 mm uložená pevně</t>
  </si>
  <si>
    <t>1592114685</t>
  </si>
  <si>
    <t>10</t>
  </si>
  <si>
    <t>34571075</t>
  </si>
  <si>
    <t>trubka elektroinstalační ohebná z PVC (EN) 2340</t>
  </si>
  <si>
    <t>-500654934</t>
  </si>
  <si>
    <t>11</t>
  </si>
  <si>
    <t>741110043R1</t>
  </si>
  <si>
    <t>-553962871</t>
  </si>
  <si>
    <t>12</t>
  </si>
  <si>
    <t>34571352</t>
  </si>
  <si>
    <t>trubka elektroinstalační ohebná dvouplášťová korugovaná D 52/63 mm, HDPE+LDPE</t>
  </si>
  <si>
    <t>712879492</t>
  </si>
  <si>
    <t>13</t>
  </si>
  <si>
    <t>741110511</t>
  </si>
  <si>
    <t>Montáž lišta a kanálek vkládací šířky do 60 mm s víčkem</t>
  </si>
  <si>
    <t>-328360669</t>
  </si>
  <si>
    <t>14</t>
  </si>
  <si>
    <t>345R01</t>
  </si>
  <si>
    <t>lišta elektroinstalační vkládací, víko, hranatá, barva v provedení imitace dřevěný dekor, 20x20 mm</t>
  </si>
  <si>
    <t>1470769090</t>
  </si>
  <si>
    <t>741112001</t>
  </si>
  <si>
    <t>Montáž krabice zapuštěná plastová kruhová</t>
  </si>
  <si>
    <t>kus</t>
  </si>
  <si>
    <t>-1953202994</t>
  </si>
  <si>
    <t>34571511</t>
  </si>
  <si>
    <t>krabice přístrojová instalační 500 V, D 69 mm x 30mm</t>
  </si>
  <si>
    <t>128</t>
  </si>
  <si>
    <t>2053276728</t>
  </si>
  <si>
    <t>17</t>
  </si>
  <si>
    <t>34571519</t>
  </si>
  <si>
    <t>krabice univerzální odbočná z PH s víčkem, D 73,5 mm x 43 mm</t>
  </si>
  <si>
    <t>210335240</t>
  </si>
  <si>
    <t>18</t>
  </si>
  <si>
    <t>345715211R1</t>
  </si>
  <si>
    <t>svorka páčková, 3x2,5</t>
  </si>
  <si>
    <t>2099743658</t>
  </si>
  <si>
    <t>19</t>
  </si>
  <si>
    <t>345715211R2</t>
  </si>
  <si>
    <t>svorka páčková, 2x2,5</t>
  </si>
  <si>
    <t>-1300789354</t>
  </si>
  <si>
    <t>20</t>
  </si>
  <si>
    <t>741112022</t>
  </si>
  <si>
    <t>Montáž krabice nástěnná plastová čtyřhranná do 160x160 mm</t>
  </si>
  <si>
    <t>-900159353</t>
  </si>
  <si>
    <t>34571524</t>
  </si>
  <si>
    <t>krabice přístrojová odbočná s víčkem z PH, 132x132 mm, hloubka 72 mm</t>
  </si>
  <si>
    <t>293452590</t>
  </si>
  <si>
    <t>22</t>
  </si>
  <si>
    <t>345715211R11</t>
  </si>
  <si>
    <t>-1334499865</t>
  </si>
  <si>
    <t>23</t>
  </si>
  <si>
    <t>345715211R22</t>
  </si>
  <si>
    <t>1546930099</t>
  </si>
  <si>
    <t>24</t>
  </si>
  <si>
    <t>741120101</t>
  </si>
  <si>
    <t>Montáž vodič Cu izolovaný plný a laněný s PVC pláštěm žíla 0,15-16 mm2 zatažený (CY, CHAH-R(V))</t>
  </si>
  <si>
    <t>-1524396480</t>
  </si>
  <si>
    <t>25</t>
  </si>
  <si>
    <t>34140840</t>
  </si>
  <si>
    <t>vodič izolovaný s Cu jádrem 1,50mm2</t>
  </si>
  <si>
    <t>-528243958</t>
  </si>
  <si>
    <t>26</t>
  </si>
  <si>
    <t>741122121R1</t>
  </si>
  <si>
    <t>Montáž kabel Cu plný kulatý žíla 2x1,5 až 6 mm2 zatažený v trubkách (CYKY)</t>
  </si>
  <si>
    <t>-1652474304</t>
  </si>
  <si>
    <t>27</t>
  </si>
  <si>
    <t>34111005R1</t>
  </si>
  <si>
    <t>kabel silový s Cu jádrem 1 kV 2x1,5mm2</t>
  </si>
  <si>
    <t>-1143366479</t>
  </si>
  <si>
    <t>28</t>
  </si>
  <si>
    <t>741122122R2</t>
  </si>
  <si>
    <t>Montáž kabel Cu plný kulatý žíla 3x1,5 až 6 mm2 zatažený v trubkách (CYKY)</t>
  </si>
  <si>
    <t>-1426511509</t>
  </si>
  <si>
    <t>29</t>
  </si>
  <si>
    <t>34111030R2</t>
  </si>
  <si>
    <t>kabel silový s Cu jádrem 1 kV 3x1,5mm2</t>
  </si>
  <si>
    <t>-394015902</t>
  </si>
  <si>
    <t>30</t>
  </si>
  <si>
    <t>741122122R20</t>
  </si>
  <si>
    <t>-1665154324</t>
  </si>
  <si>
    <t>31</t>
  </si>
  <si>
    <t>34111030R20</t>
  </si>
  <si>
    <t>kabel silový s Cu jádrem 1 kV CYKY-O 3x1,5mm2</t>
  </si>
  <si>
    <t>-563278613</t>
  </si>
  <si>
    <t>741122122R3</t>
  </si>
  <si>
    <t>1047977093</t>
  </si>
  <si>
    <t>33</t>
  </si>
  <si>
    <t>34111036R3</t>
  </si>
  <si>
    <t>kabel silový s Cu jádrem 1 kV 3x2,5mm2</t>
  </si>
  <si>
    <t>1936502013</t>
  </si>
  <si>
    <t>34</t>
  </si>
  <si>
    <t>741122122R4</t>
  </si>
  <si>
    <t>127223416</t>
  </si>
  <si>
    <t>35</t>
  </si>
  <si>
    <t>34111042R4</t>
  </si>
  <si>
    <t>kabel silový s Cu jádrem 1 kV 3x4mm2</t>
  </si>
  <si>
    <t>-1355251385</t>
  </si>
  <si>
    <t>36</t>
  </si>
  <si>
    <t>741122131R11</t>
  </si>
  <si>
    <t>Montáž kabel Cu lanovaný 4x1,5 až 4 mm2 zatažený v trubkách (H05VV-F)</t>
  </si>
  <si>
    <t>-58122995</t>
  </si>
  <si>
    <t>37</t>
  </si>
  <si>
    <t>34111060R11</t>
  </si>
  <si>
    <t>kabel silový s Cu jádrem, lanovaný, 1 kV CYSY 4x1,5mm2 (H05VV-F)</t>
  </si>
  <si>
    <t>1942427786</t>
  </si>
  <si>
    <t>38</t>
  </si>
  <si>
    <t>741122131R5</t>
  </si>
  <si>
    <t>Montáž kabel Cu plný kulatý žíla 4x1,5 až 4 mm2 zatažený v trubkách (CYKY)</t>
  </si>
  <si>
    <t>357157032</t>
  </si>
  <si>
    <t>39</t>
  </si>
  <si>
    <t>34111060R5</t>
  </si>
  <si>
    <t>kabel silový s Cu jádrem 1 kV 4x1,5mm2</t>
  </si>
  <si>
    <t>-1581083651</t>
  </si>
  <si>
    <t>40</t>
  </si>
  <si>
    <t>741122142R12</t>
  </si>
  <si>
    <t>Montáž kabel Cu lanovaný 5x1,5 až 2,5 mm2 zatažený v trubkách (H05VV-F)</t>
  </si>
  <si>
    <t>139463926</t>
  </si>
  <si>
    <t>41</t>
  </si>
  <si>
    <t>34111090R12</t>
  </si>
  <si>
    <t>kabel silový s Cu jádrem, lanovaný 1 kV CYSY 5x1,5mm2 (H05VV-F)</t>
  </si>
  <si>
    <t>144526148</t>
  </si>
  <si>
    <t>42</t>
  </si>
  <si>
    <t>741122142R6</t>
  </si>
  <si>
    <t>Montáž kabel Cu plný kulatý žíla 5x1,5 až 2,5 mm2 zatažený v trubkách (CYKY)</t>
  </si>
  <si>
    <t>-750289990</t>
  </si>
  <si>
    <t>43</t>
  </si>
  <si>
    <t>34111090R6</t>
  </si>
  <si>
    <t>kabel silový s Cu jádrem 1 kV 5x1,5mm2</t>
  </si>
  <si>
    <t>-485346528</t>
  </si>
  <si>
    <t>44</t>
  </si>
  <si>
    <t>741122143R7</t>
  </si>
  <si>
    <t>Montáž kabel Cu plný kulatý žíla 5x4 až 6 mm2 zatažený v trubkách (CYKY)</t>
  </si>
  <si>
    <t>-288732314</t>
  </si>
  <si>
    <t>45</t>
  </si>
  <si>
    <t>34111100R7</t>
  </si>
  <si>
    <t>kabel silový s Cu jádrem 1 kV 5x6mm2</t>
  </si>
  <si>
    <t>1290795115</t>
  </si>
  <si>
    <t>46</t>
  </si>
  <si>
    <t>741122134R8</t>
  </si>
  <si>
    <t>Montáž kabel Cu plný kulatý žíla 4x16 až 25 mm2 zatažený v trubkách (CYKY)</t>
  </si>
  <si>
    <t>2070352316</t>
  </si>
  <si>
    <t>47</t>
  </si>
  <si>
    <t>34111080R8</t>
  </si>
  <si>
    <t>kabel silový s Cu jádrem 1 kV 4x16mm2</t>
  </si>
  <si>
    <t>450750463</t>
  </si>
  <si>
    <t>48</t>
  </si>
  <si>
    <t>741122144R9</t>
  </si>
  <si>
    <t>Montáž kabel Cu plný kulatý žíla 5x10 mm2 zatažený v trubkách (CYKY)</t>
  </si>
  <si>
    <t>-1454324018</t>
  </si>
  <si>
    <t>49</t>
  </si>
  <si>
    <t>34111100R9</t>
  </si>
  <si>
    <t>kabel silový s Cu jádrem 1 kV 5x10mm2</t>
  </si>
  <si>
    <t>139620386</t>
  </si>
  <si>
    <t>50</t>
  </si>
  <si>
    <t>210800411</t>
  </si>
  <si>
    <t>Montáž vodiče Cu izolovaný plný a laněný s PVC pláštěm do 1 kV žíla 0,15 až 16 mm2 zatažený (CY, CHAH-R(V))</t>
  </si>
  <si>
    <t>64</t>
  </si>
  <si>
    <t>-1885265199</t>
  </si>
  <si>
    <t>51</t>
  </si>
  <si>
    <t>34140826</t>
  </si>
  <si>
    <t>vodič silový s Cu jádrem 6mm2</t>
  </si>
  <si>
    <t>-1821006120</t>
  </si>
  <si>
    <t>52</t>
  </si>
  <si>
    <t>34142159</t>
  </si>
  <si>
    <t>vodič silový s Cu jádrem 16mm2</t>
  </si>
  <si>
    <t>-165314810</t>
  </si>
  <si>
    <t>53</t>
  </si>
  <si>
    <t>741130001</t>
  </si>
  <si>
    <t>Ukončení vodič izolovaný do 2,5mm2 v rozváděči nebo na přístroji</t>
  </si>
  <si>
    <t>-1629708995</t>
  </si>
  <si>
    <t>54</t>
  </si>
  <si>
    <t>741130003</t>
  </si>
  <si>
    <t>Ukončení vodič izolovaný do 4 mm2 v rozváděči nebo na přístroji</t>
  </si>
  <si>
    <t>1940442799</t>
  </si>
  <si>
    <t>55</t>
  </si>
  <si>
    <t>741130004</t>
  </si>
  <si>
    <t>Ukončení vodič izolovaný do 6 mm2 v rozváděči nebo na přístroji</t>
  </si>
  <si>
    <t>-845224491</t>
  </si>
  <si>
    <t>56</t>
  </si>
  <si>
    <t>741130005</t>
  </si>
  <si>
    <t>Ukončení vodič izolovaný do 10 mm2 v rozváděči nebo na přístroji</t>
  </si>
  <si>
    <t>1103335318</t>
  </si>
  <si>
    <t>57</t>
  </si>
  <si>
    <t>741130006</t>
  </si>
  <si>
    <t>Ukončení vodič izolovaný do 16 mm2 v rozváděči nebo na přístroji</t>
  </si>
  <si>
    <t>1770529403</t>
  </si>
  <si>
    <t>58</t>
  </si>
  <si>
    <t>741810003</t>
  </si>
  <si>
    <t>Celková prohlídka a revize elektrického rozvodu a zařízení do 1 milionu Kč</t>
  </si>
  <si>
    <t>-1581112365</t>
  </si>
  <si>
    <t>742</t>
  </si>
  <si>
    <t>Elektromontáže - rozvodný systém</t>
  </si>
  <si>
    <t>59</t>
  </si>
  <si>
    <t>741210003</t>
  </si>
  <si>
    <t>Montáž rozvodnice oceloplechová nebo plastová běžná do 100 kg</t>
  </si>
  <si>
    <t>-1016506379</t>
  </si>
  <si>
    <t>60</t>
  </si>
  <si>
    <t>357R19</t>
  </si>
  <si>
    <t>rozvodnice oceloplechová, zapuštěná, jednokřídlé dveře, otvírání levé/pravé, 315 mod., krytí IP43, vč. montážního a přidruženého materiálu</t>
  </si>
  <si>
    <t>-842342620</t>
  </si>
  <si>
    <t>61</t>
  </si>
  <si>
    <t>741210101</t>
  </si>
  <si>
    <t>Montáž rozváděčů litinových, hliníkových nebo plastových sestava do 50 kg</t>
  </si>
  <si>
    <t>2029683527</t>
  </si>
  <si>
    <t>62</t>
  </si>
  <si>
    <t>R12</t>
  </si>
  <si>
    <t>přípojková skříň pro připojení do 50 mm2 v kombinaci s rozvaděčem přepěťové ochrany SPD T1 (3L+PEN), provedení kompaktní pilíř, 1 sada poj. spodků vel. 00, 3x 1f modulový svodič bleskového proudu tř. T1, vč. výzbroje, montážního a přidruženého materiálu</t>
  </si>
  <si>
    <t>71689897</t>
  </si>
  <si>
    <t>63</t>
  </si>
  <si>
    <t>35825232</t>
  </si>
  <si>
    <t>pojistka nožová 50A nízkoztrátová 4.74 W, provedení normální, charakteristika gG</t>
  </si>
  <si>
    <t>-1865065059</t>
  </si>
  <si>
    <t>R01</t>
  </si>
  <si>
    <t xml:space="preserve">rozvaděč elektroměrový, měření přímé, 1x dvoutarifní třífázový elektroměr,1x spínací prvek HDO, svorkovnice PEN, provedení kompaktní pilíř, vč. výzbroje, montážního a přidruženého materiálu </t>
  </si>
  <si>
    <t>520092060</t>
  </si>
  <si>
    <t>65</t>
  </si>
  <si>
    <t>741322012</t>
  </si>
  <si>
    <t>Montáž svodiče bleskových proudů nn typ 1 čtyřpólových impulzní proud do 100 kA</t>
  </si>
  <si>
    <t>89330703</t>
  </si>
  <si>
    <t>66</t>
  </si>
  <si>
    <t>358895055R11</t>
  </si>
  <si>
    <t>svodič bleskových proudů, SPD T1 (3L+PEN), Iimp 25kA, výměnné moduly</t>
  </si>
  <si>
    <t>-2040807226</t>
  </si>
  <si>
    <t>67</t>
  </si>
  <si>
    <t>742111100.1</t>
  </si>
  <si>
    <t>Montáž rozvodnice plastová běžná do 20 kg</t>
  </si>
  <si>
    <t>-1379456644</t>
  </si>
  <si>
    <t>68</t>
  </si>
  <si>
    <t>357131530R1</t>
  </si>
  <si>
    <t>skříň rozvodná plastová PC, 370x275x140mm, IP65</t>
  </si>
  <si>
    <t>1927347962</t>
  </si>
  <si>
    <t>69</t>
  </si>
  <si>
    <t>742811160</t>
  </si>
  <si>
    <t>Montáž svorkovnice - řadová vodič do 50 mm2 se zapojením vodičů</t>
  </si>
  <si>
    <t>1756119046</t>
  </si>
  <si>
    <t>70</t>
  </si>
  <si>
    <t>345622812</t>
  </si>
  <si>
    <t>přípojnice potenciálového vyrovnání pro vnitřní prostředí</t>
  </si>
  <si>
    <t>1924670648</t>
  </si>
  <si>
    <t>71</t>
  </si>
  <si>
    <t>R-003</t>
  </si>
  <si>
    <t>Montáž a oživení sady pro nouzovou signalizaci</t>
  </si>
  <si>
    <t>-726344734</t>
  </si>
  <si>
    <t>72</t>
  </si>
  <si>
    <t>374R-127</t>
  </si>
  <si>
    <t>sada pro nouzovou signalizaci (transformátor, kontrolní modul s alarmem, 1x tlačítko signální tahové, 1x resetovací tlačítko), vč. montážního a přidruženého materiálu</t>
  </si>
  <si>
    <t>-185221851</t>
  </si>
  <si>
    <t>73</t>
  </si>
  <si>
    <t>374R-128</t>
  </si>
  <si>
    <t>tlačítko signální tahové, rámeček</t>
  </si>
  <si>
    <t>-269146247</t>
  </si>
  <si>
    <t>743</t>
  </si>
  <si>
    <t>Elektromontáže - hrubá montáž</t>
  </si>
  <si>
    <t>74</t>
  </si>
  <si>
    <t>743621110R1</t>
  </si>
  <si>
    <t>Montáž drát nebo lano hromosvodné svodové D do 10 mm s podpěrou</t>
  </si>
  <si>
    <t>986550387</t>
  </si>
  <si>
    <t>75</t>
  </si>
  <si>
    <t>354410770</t>
  </si>
  <si>
    <t>drát průměr 8 mm AlMgSi</t>
  </si>
  <si>
    <t>kg</t>
  </si>
  <si>
    <t>2027161917</t>
  </si>
  <si>
    <t>76</t>
  </si>
  <si>
    <t>35441560</t>
  </si>
  <si>
    <t>podpěra vedení FeZn na plechové střechy PV 23, 110 mm</t>
  </si>
  <si>
    <t>-2084177226</t>
  </si>
  <si>
    <t>77</t>
  </si>
  <si>
    <t>354415200R</t>
  </si>
  <si>
    <t>podpěra vedení PV 18 FeZn do dřevěných konstrukcí, vrut 12 mm</t>
  </si>
  <si>
    <t>2004423683</t>
  </si>
  <si>
    <t>78</t>
  </si>
  <si>
    <t>3544104160R2</t>
  </si>
  <si>
    <t>tmel silikonový</t>
  </si>
  <si>
    <t>980218474</t>
  </si>
  <si>
    <t>79</t>
  </si>
  <si>
    <t>743621110R2</t>
  </si>
  <si>
    <t>1061221441</t>
  </si>
  <si>
    <t>80</t>
  </si>
  <si>
    <t>354410730</t>
  </si>
  <si>
    <t>drát průměr 10 mm FeZn</t>
  </si>
  <si>
    <t>279207344</t>
  </si>
  <si>
    <t>81</t>
  </si>
  <si>
    <t>743622100</t>
  </si>
  <si>
    <t>Montáž svorka hromosvodná typ SS, SR 03 se 2 šrouby</t>
  </si>
  <si>
    <t>-1847308831</t>
  </si>
  <si>
    <t>82</t>
  </si>
  <si>
    <t>354418850</t>
  </si>
  <si>
    <t>svorka spojovací SS pro lano D8-10 mm</t>
  </si>
  <si>
    <t>1481951571</t>
  </si>
  <si>
    <t>83</t>
  </si>
  <si>
    <t>354419960</t>
  </si>
  <si>
    <t>svorka odbočovací a spojovací SR 3b pro pásek 30x4 mm FeZn</t>
  </si>
  <si>
    <t>-1184239643</t>
  </si>
  <si>
    <t>84</t>
  </si>
  <si>
    <t>743622200</t>
  </si>
  <si>
    <t>Montáž svorka hromosvodná typ ST, SJ, SK, SZ, SR01, 02 se 3 šrouby</t>
  </si>
  <si>
    <t>1461454358</t>
  </si>
  <si>
    <t>85</t>
  </si>
  <si>
    <t>354419050</t>
  </si>
  <si>
    <t>svorka připojovací SOc k připojení okapových žlabů</t>
  </si>
  <si>
    <t>-1426593658</t>
  </si>
  <si>
    <t>86</t>
  </si>
  <si>
    <t>354419250</t>
  </si>
  <si>
    <t xml:space="preserve">svorka zkušební SZ pro lano D6-12 mm   FeZn</t>
  </si>
  <si>
    <t>1725619734</t>
  </si>
  <si>
    <t>87</t>
  </si>
  <si>
    <t>354418600</t>
  </si>
  <si>
    <t>svorka SJ 1 k jímací tyči-4 šrouby</t>
  </si>
  <si>
    <t>-1551116980</t>
  </si>
  <si>
    <t>88</t>
  </si>
  <si>
    <t>743624110</t>
  </si>
  <si>
    <t>Montáž vedení hromosvodné-úhelník nebo trubka s držáky do zdiva</t>
  </si>
  <si>
    <t>-273938941</t>
  </si>
  <si>
    <t>89</t>
  </si>
  <si>
    <t>354418320</t>
  </si>
  <si>
    <t>trubka ochranná OT 1.7 na ochranu svodu 1,7 m FeZn</t>
  </si>
  <si>
    <t>-1559045878</t>
  </si>
  <si>
    <t>90</t>
  </si>
  <si>
    <t>354418490</t>
  </si>
  <si>
    <t>držák jímače a ochranné trubky DJT FeZn</t>
  </si>
  <si>
    <t>1068401782</t>
  </si>
  <si>
    <t>91</t>
  </si>
  <si>
    <t>743629300</t>
  </si>
  <si>
    <t>Montáž vedení hromosvodné-štítek k označení svodu</t>
  </si>
  <si>
    <t>-1108072878</t>
  </si>
  <si>
    <t>92</t>
  </si>
  <si>
    <t>354421100</t>
  </si>
  <si>
    <t xml:space="preserve">štítek plastový č. 31 -  čísla svodů</t>
  </si>
  <si>
    <t>145015390</t>
  </si>
  <si>
    <t>93</t>
  </si>
  <si>
    <t>743631400</t>
  </si>
  <si>
    <t>Montáž tyč jímací délky do 3 m</t>
  </si>
  <si>
    <t>-1897604948</t>
  </si>
  <si>
    <t>94</t>
  </si>
  <si>
    <t>354410655R1</t>
  </si>
  <si>
    <t>tyč jímací s rovným koncem JR 1,5 1500 mm AlMgSi</t>
  </si>
  <si>
    <t>-465436919</t>
  </si>
  <si>
    <t>95</t>
  </si>
  <si>
    <t>354410705R2</t>
  </si>
  <si>
    <t>podstavec betonový PB 9kg</t>
  </si>
  <si>
    <t>-1997908726</t>
  </si>
  <si>
    <t>96</t>
  </si>
  <si>
    <t>354410705R3</t>
  </si>
  <si>
    <t>podložka gumová pro podstavec betonový PB9</t>
  </si>
  <si>
    <t>-197323007</t>
  </si>
  <si>
    <t>97</t>
  </si>
  <si>
    <t>743642100</t>
  </si>
  <si>
    <t>Montáž tyč zemnicí délky do 2 m</t>
  </si>
  <si>
    <t>-2083907880</t>
  </si>
  <si>
    <t>98</t>
  </si>
  <si>
    <t>354420900</t>
  </si>
  <si>
    <t xml:space="preserve">tyč zemnící ZT 2,0  křížový profil, 2m FeZn</t>
  </si>
  <si>
    <t>2027459254</t>
  </si>
  <si>
    <t>99</t>
  </si>
  <si>
    <t>743991100</t>
  </si>
  <si>
    <t>Měření zemních odporů zemniče</t>
  </si>
  <si>
    <t>celek</t>
  </si>
  <si>
    <t>1446677601</t>
  </si>
  <si>
    <t>744</t>
  </si>
  <si>
    <t>Elektromontáže - rozvody vodičů měděných</t>
  </si>
  <si>
    <t>100</t>
  </si>
  <si>
    <t>744743110</t>
  </si>
  <si>
    <t>Montáž kabel Cu sdělovací sk.21 1-30x2,1-50x3x0,5 mm pevně</t>
  </si>
  <si>
    <t>-564868039</t>
  </si>
  <si>
    <t>101</t>
  </si>
  <si>
    <t>341210480</t>
  </si>
  <si>
    <t>kabel sdělovací s Cu jádrem SYKFY 4x2x0,5 mm</t>
  </si>
  <si>
    <t>-1356534072</t>
  </si>
  <si>
    <t>747</t>
  </si>
  <si>
    <t>Elektromontáže - kompletace rozvodů</t>
  </si>
  <si>
    <t>102</t>
  </si>
  <si>
    <t>741R001</t>
  </si>
  <si>
    <t>Montáž systému EZS, instalace, oživení</t>
  </si>
  <si>
    <t>1851702353</t>
  </si>
  <si>
    <t>103</t>
  </si>
  <si>
    <t>405R01.1</t>
  </si>
  <si>
    <t>Sběrnicová ústředna, LAN, vestavěný komunikátor GSM/GPRS</t>
  </si>
  <si>
    <t>-91677992</t>
  </si>
  <si>
    <t>104</t>
  </si>
  <si>
    <t>405R02.1</t>
  </si>
  <si>
    <t>Bezúdržbový hermetický záložní akumulátor 12V/18Ah</t>
  </si>
  <si>
    <t>1646333389</t>
  </si>
  <si>
    <t>105</t>
  </si>
  <si>
    <t>405R03</t>
  </si>
  <si>
    <t>Sběrnicový přístupový modul s displejem a klávesnicí</t>
  </si>
  <si>
    <t>-1558544683</t>
  </si>
  <si>
    <t>106</t>
  </si>
  <si>
    <t>405R04</t>
  </si>
  <si>
    <t>Ovládací segment pro přístupové moduly</t>
  </si>
  <si>
    <t>-867546202</t>
  </si>
  <si>
    <t>107</t>
  </si>
  <si>
    <t>405R05</t>
  </si>
  <si>
    <t>Venkovní sběrnicová zálohovaná siréna, zákl. deska, elektronika, akumulátor</t>
  </si>
  <si>
    <t>-948571639</t>
  </si>
  <si>
    <t>108</t>
  </si>
  <si>
    <t>405R06</t>
  </si>
  <si>
    <t>Kryt pro sběrnicovou sirénu, bílý</t>
  </si>
  <si>
    <t>-2025441503</t>
  </si>
  <si>
    <t>109</t>
  </si>
  <si>
    <t>405R08</t>
  </si>
  <si>
    <t>Modul izolátoru sběrnice</t>
  </si>
  <si>
    <t>-94199321</t>
  </si>
  <si>
    <t>110</t>
  </si>
  <si>
    <t>405R09</t>
  </si>
  <si>
    <t>Sběrnicový duální PIR a MW detektor pohybu</t>
  </si>
  <si>
    <t>712569151</t>
  </si>
  <si>
    <t>111</t>
  </si>
  <si>
    <t>405R13</t>
  </si>
  <si>
    <t>Sběrnicový kombinovaný detektor kouře a teploty</t>
  </si>
  <si>
    <t>-746416462</t>
  </si>
  <si>
    <t>112</t>
  </si>
  <si>
    <t>405R15</t>
  </si>
  <si>
    <t>Víceúčelová instalační krabice pro moduly systému</t>
  </si>
  <si>
    <t>-124310739</t>
  </si>
  <si>
    <t>113</t>
  </si>
  <si>
    <t>405R16</t>
  </si>
  <si>
    <t>Adresný rozbočovač sběrnice</t>
  </si>
  <si>
    <t>-589513078</t>
  </si>
  <si>
    <t>114</t>
  </si>
  <si>
    <t>405R18</t>
  </si>
  <si>
    <t>Instalační a spojovací materiál</t>
  </si>
  <si>
    <t>-2038313759</t>
  </si>
  <si>
    <t>115</t>
  </si>
  <si>
    <t>742420001R</t>
  </si>
  <si>
    <t>Montáž venkovní antény pro příjem Wi-Fi signálu</t>
  </si>
  <si>
    <t>-742348580</t>
  </si>
  <si>
    <t>116</t>
  </si>
  <si>
    <t>358000R01R</t>
  </si>
  <si>
    <t>anténa venkovní, WiFi Access Point / příjem bezdrátového Wi-Fi signálu, Wi-Fi 802.11a//n, 300 mb/s, 1x LAN, Gigabit LAN, PoE, Ipv6 ready</t>
  </si>
  <si>
    <t>1373445949</t>
  </si>
  <si>
    <t>117</t>
  </si>
  <si>
    <t>742111200R1</t>
  </si>
  <si>
    <t>Montáž rozvadče datového, oceloplechová nebo plastová běžná do 50 kg</t>
  </si>
  <si>
    <t>1522190583</t>
  </si>
  <si>
    <t>118</t>
  </si>
  <si>
    <t>357R1</t>
  </si>
  <si>
    <t>rozvaděč datový 10", jednodílný, 6U/280mm, prosklené dveře, zámek, ventilace, vyvazovací a patch panely, 230V</t>
  </si>
  <si>
    <t>-1955325224</t>
  </si>
  <si>
    <t>119</t>
  </si>
  <si>
    <t>747121137</t>
  </si>
  <si>
    <t>Montáž a instalace aktivního síťového prvku</t>
  </si>
  <si>
    <t>258244077</t>
  </si>
  <si>
    <t>120</t>
  </si>
  <si>
    <t>405R01</t>
  </si>
  <si>
    <t>router, DHCP, VPN, 1x1Gb/s WAN, 4x1Gb/s LAN</t>
  </si>
  <si>
    <t>1862887589</t>
  </si>
  <si>
    <t>121</t>
  </si>
  <si>
    <t>405R02</t>
  </si>
  <si>
    <t>wi-fi router, 450 Mb/s, 1xWAN, 4xLAN</t>
  </si>
  <si>
    <t>-1459586813</t>
  </si>
  <si>
    <t>122</t>
  </si>
  <si>
    <t>742121001R03</t>
  </si>
  <si>
    <t>Montáž kabelů sdělovacích pro vnitřní rozvody do 15 žil</t>
  </si>
  <si>
    <t>-1144673943</t>
  </si>
  <si>
    <t>123</t>
  </si>
  <si>
    <t>341RS03</t>
  </si>
  <si>
    <t>kabel datový s Cu jádrem FTP Cat.6</t>
  </si>
  <si>
    <t>2097164660</t>
  </si>
  <si>
    <t>124</t>
  </si>
  <si>
    <t>747112111</t>
  </si>
  <si>
    <t>Montáž vypínač (polo)zapuštěný šroubové připojení 1 -jednopólový</t>
  </si>
  <si>
    <t>-2081611523</t>
  </si>
  <si>
    <t>125</t>
  </si>
  <si>
    <t>345355160</t>
  </si>
  <si>
    <t>spínač jednopólový 10A</t>
  </si>
  <si>
    <t>-1863202940</t>
  </si>
  <si>
    <t>126</t>
  </si>
  <si>
    <t>741310233</t>
  </si>
  <si>
    <t>Montáž přepínač (polo)zapuštěný šroubové připojení 6-střídavý</t>
  </si>
  <si>
    <t>1115521278</t>
  </si>
  <si>
    <t>127</t>
  </si>
  <si>
    <t>34535553</t>
  </si>
  <si>
    <t>přepínač střídavý řazení 6 10A</t>
  </si>
  <si>
    <t>1285880340</t>
  </si>
  <si>
    <t>741310206</t>
  </si>
  <si>
    <t>Montáž vypínač (polo)zapuštěný šroubové připojení 2-dvoupólový</t>
  </si>
  <si>
    <t>-1075174614</t>
  </si>
  <si>
    <t>129</t>
  </si>
  <si>
    <t>34535517R</t>
  </si>
  <si>
    <t>spínač dvojpólový 16A /250V, řazení 2Ss, signalizační kontrolka</t>
  </si>
  <si>
    <t>-22857254</t>
  </si>
  <si>
    <t>130</t>
  </si>
  <si>
    <t>747161230</t>
  </si>
  <si>
    <t>Montáž zásuvka (polo)zapuštěná šroubové připojení 2P+PE se zapojením vodičů</t>
  </si>
  <si>
    <t>2038630788</t>
  </si>
  <si>
    <t>131</t>
  </si>
  <si>
    <t>345514850</t>
  </si>
  <si>
    <t>zásuvka 1násobná, clonky, pro vlhké prostředí s krytem, IP44</t>
  </si>
  <si>
    <t>-1582694936</t>
  </si>
  <si>
    <t>132</t>
  </si>
  <si>
    <t>345514850R2</t>
  </si>
  <si>
    <t>zásuvka 1násobná, soklová, středový zemní kolík</t>
  </si>
  <si>
    <t>-766066127</t>
  </si>
  <si>
    <t>133</t>
  </si>
  <si>
    <t>747165110R1</t>
  </si>
  <si>
    <t>Montáž zásuvka vícepólová typ RJ-45 se zapojením vodičů</t>
  </si>
  <si>
    <t>-800757827</t>
  </si>
  <si>
    <t>134</t>
  </si>
  <si>
    <t>374512411R1</t>
  </si>
  <si>
    <t>zásuvka 1xRJ-45 zapuštěná</t>
  </si>
  <si>
    <t>-942411392</t>
  </si>
  <si>
    <t>135</t>
  </si>
  <si>
    <t>747231150</t>
  </si>
  <si>
    <t>Montáž jistič jednopólový nn do 25 A ve skříni</t>
  </si>
  <si>
    <t>-1656105656</t>
  </si>
  <si>
    <t>136</t>
  </si>
  <si>
    <t>35822111R251</t>
  </si>
  <si>
    <t>jistič 1pólový-charakteristika B 25A</t>
  </si>
  <si>
    <t>1670261446</t>
  </si>
  <si>
    <t>137</t>
  </si>
  <si>
    <t>358221110</t>
  </si>
  <si>
    <t>jistič 1pólový-charakteristika B 16A</t>
  </si>
  <si>
    <t>2100784917</t>
  </si>
  <si>
    <t>138</t>
  </si>
  <si>
    <t>358221090</t>
  </si>
  <si>
    <t>jistič 1pólový-charakteristika B 10A</t>
  </si>
  <si>
    <t>-1932706359</t>
  </si>
  <si>
    <t>139</t>
  </si>
  <si>
    <t>35822107</t>
  </si>
  <si>
    <t>jistič 1pólový-charakteristika B 6A</t>
  </si>
  <si>
    <t>821239702</t>
  </si>
  <si>
    <t>140</t>
  </si>
  <si>
    <t>35822105</t>
  </si>
  <si>
    <t>jistič 1pólový-charakteristika B 2A</t>
  </si>
  <si>
    <t>1861441049</t>
  </si>
  <si>
    <t>141</t>
  </si>
  <si>
    <t>358221570RD101</t>
  </si>
  <si>
    <t>jistič 1pólový-charakteristika D 10A</t>
  </si>
  <si>
    <t>261927474</t>
  </si>
  <si>
    <t>142</t>
  </si>
  <si>
    <t>747231155R1</t>
  </si>
  <si>
    <t>Montáž proudový chránič s nadproudovou ochranou nn do 25 A ve skříni</t>
  </si>
  <si>
    <t>599498402</t>
  </si>
  <si>
    <t>143</t>
  </si>
  <si>
    <t>358221597R2</t>
  </si>
  <si>
    <t>proudový chránič s nadproudovou ochranou 16B-1N-030AC</t>
  </si>
  <si>
    <t>-1411457771</t>
  </si>
  <si>
    <t>144</t>
  </si>
  <si>
    <t>358221595R1</t>
  </si>
  <si>
    <t>proudový chránič s nadproudovou ochranou 10B-1N-030AC</t>
  </si>
  <si>
    <t>779306241</t>
  </si>
  <si>
    <t>145</t>
  </si>
  <si>
    <t>747233150</t>
  </si>
  <si>
    <t>Montáž jistič třípólový nn do 25 A ve skříni</t>
  </si>
  <si>
    <t>2107971216</t>
  </si>
  <si>
    <t>146</t>
  </si>
  <si>
    <t>35822403</t>
  </si>
  <si>
    <t>jistič 3pólový-charakteristika B 25A</t>
  </si>
  <si>
    <t>120368601</t>
  </si>
  <si>
    <t>147</t>
  </si>
  <si>
    <t>741320175</t>
  </si>
  <si>
    <t>Montáž jistič třípólový nn do 63 A ve skříni</t>
  </si>
  <si>
    <t>16274498</t>
  </si>
  <si>
    <t>148</t>
  </si>
  <si>
    <t>35822404</t>
  </si>
  <si>
    <t>jistič 3pólový-charakteristika B 32A</t>
  </si>
  <si>
    <t>-326877562</t>
  </si>
  <si>
    <t>149</t>
  </si>
  <si>
    <t>741321043</t>
  </si>
  <si>
    <t>Montáž proudových chráničů čtyřpólových nn do 63 A ve skříni</t>
  </si>
  <si>
    <t>-1439708605</t>
  </si>
  <si>
    <t>150</t>
  </si>
  <si>
    <t>35889206R</t>
  </si>
  <si>
    <t>chránič proudový 4pólový 40A pracovního proudu 0.03 A</t>
  </si>
  <si>
    <t>-1278961108</t>
  </si>
  <si>
    <t>151</t>
  </si>
  <si>
    <t>747233250R1</t>
  </si>
  <si>
    <t>Montáž páčkový výkonový spínač třípólový nn do 63 A ve skříni</t>
  </si>
  <si>
    <t>130345362</t>
  </si>
  <si>
    <t>152</t>
  </si>
  <si>
    <t>358224041R2</t>
  </si>
  <si>
    <t>páčkový výkonový spínač 3-pólový, 40A</t>
  </si>
  <si>
    <t>893324392</t>
  </si>
  <si>
    <t>153</t>
  </si>
  <si>
    <t>741322122</t>
  </si>
  <si>
    <t>Montáž svodiče přepětí nn typ 2 čtyřpólových dvoudílných s vložením modulu</t>
  </si>
  <si>
    <t>-1854292782</t>
  </si>
  <si>
    <t>154</t>
  </si>
  <si>
    <t>358895055R12</t>
  </si>
  <si>
    <t>svodič přepětí, SPD T2 (3L+N+PE), Iimp 40kA, výměnné moduly</t>
  </si>
  <si>
    <t>1097889638</t>
  </si>
  <si>
    <t>155</t>
  </si>
  <si>
    <t>747312102</t>
  </si>
  <si>
    <t>Montáž stykačů střídavých vestavných jednopólových do 25 A</t>
  </si>
  <si>
    <t>-978080130</t>
  </si>
  <si>
    <t>156</t>
  </si>
  <si>
    <t>358211026R1</t>
  </si>
  <si>
    <t>stykač instalační, 20A, 230V, 1x spínací kontakt</t>
  </si>
  <si>
    <t>-889272398</t>
  </si>
  <si>
    <t>157</t>
  </si>
  <si>
    <t>741330043</t>
  </si>
  <si>
    <t>Montáž stykač střídavý vestavný třípólový do 40 A</t>
  </si>
  <si>
    <t>487553045</t>
  </si>
  <si>
    <t>158</t>
  </si>
  <si>
    <t>358211026R2</t>
  </si>
  <si>
    <t>stykač instalační, 32A, 230V, 2x spínací kontakt</t>
  </si>
  <si>
    <t>-1597584272</t>
  </si>
  <si>
    <t>159</t>
  </si>
  <si>
    <t>747312133</t>
  </si>
  <si>
    <t>Montáž stykač střídavý vestavný čtyřpólový do 40 A</t>
  </si>
  <si>
    <t>1294688110</t>
  </si>
  <si>
    <t>160</t>
  </si>
  <si>
    <t>358211105R</t>
  </si>
  <si>
    <t>stykač instalační, 32A, 230V, 4 x spínací kontakt</t>
  </si>
  <si>
    <t>1187972349</t>
  </si>
  <si>
    <t>161</t>
  </si>
  <si>
    <t>747131200R1</t>
  </si>
  <si>
    <t>Montáž spínač soumrakový se zapojením vodičů</t>
  </si>
  <si>
    <t>-1073489728</t>
  </si>
  <si>
    <t>162</t>
  </si>
  <si>
    <t>345359050R1</t>
  </si>
  <si>
    <t>spínač soumrakový digitální se spínacími hodinami SOU-2/230V, fotosenzor</t>
  </si>
  <si>
    <t>1863424343</t>
  </si>
  <si>
    <t>163</t>
  </si>
  <si>
    <t>747131200R2</t>
  </si>
  <si>
    <t>Montáž spínací hodiny se zapojením vodičů</t>
  </si>
  <si>
    <t>1134651531</t>
  </si>
  <si>
    <t>164</t>
  </si>
  <si>
    <t>345359050R2</t>
  </si>
  <si>
    <t>spínací hodiny digitální, 1 kanál, denní, týdenní, měsíční, roční program, 1x16A, SHT-3/UNI, 230V</t>
  </si>
  <si>
    <t>1710923956</t>
  </si>
  <si>
    <t>165</t>
  </si>
  <si>
    <t>747799115R1</t>
  </si>
  <si>
    <t>Montáž napájecího zdroje pro automatické baterie, splachovače</t>
  </si>
  <si>
    <t>347016497</t>
  </si>
  <si>
    <t>166</t>
  </si>
  <si>
    <t>551721110R01</t>
  </si>
  <si>
    <t>zdroj napájecí 230V AC, 24V DC, IP55, max. 5 ventilů</t>
  </si>
  <si>
    <t>-2094021138</t>
  </si>
  <si>
    <t>167</t>
  </si>
  <si>
    <t>551721110R02</t>
  </si>
  <si>
    <t>zdroj napájecí 230V AC, 24V DC, IP55, max. 9 ventilů</t>
  </si>
  <si>
    <t>927459818</t>
  </si>
  <si>
    <t>168</t>
  </si>
  <si>
    <t>747531710R2</t>
  </si>
  <si>
    <t>Montáž spínače časového bez zapojení vodičů</t>
  </si>
  <si>
    <t>358393425</t>
  </si>
  <si>
    <t>169</t>
  </si>
  <si>
    <t>345359000R2</t>
  </si>
  <si>
    <t>spínač časový 10A CS3-1</t>
  </si>
  <si>
    <t>-225819929</t>
  </si>
  <si>
    <t>748</t>
  </si>
  <si>
    <t>Elektromontáže - osvětlovací zařízení a svítidla</t>
  </si>
  <si>
    <t>170</t>
  </si>
  <si>
    <t>741370002</t>
  </si>
  <si>
    <t>Montáž svítidlo žárovkové stropní přisazené 1 zdroj se sklem</t>
  </si>
  <si>
    <t>-167781283</t>
  </si>
  <si>
    <t>171</t>
  </si>
  <si>
    <t>34821275R</t>
  </si>
  <si>
    <t>svítidlo žárovkové stropní IP 44, max. 60 W E27</t>
  </si>
  <si>
    <t>792996915</t>
  </si>
  <si>
    <t>172</t>
  </si>
  <si>
    <t>34821275R1</t>
  </si>
  <si>
    <t>žárovka LED, 1000lm, 4000K, E27</t>
  </si>
  <si>
    <t>-630144100</t>
  </si>
  <si>
    <t>173</t>
  </si>
  <si>
    <t>741370032</t>
  </si>
  <si>
    <t>Montáž svítidlo žárovkové bytové nástěnné přisazené 1 zdroj se sklem</t>
  </si>
  <si>
    <t>1081917604</t>
  </si>
  <si>
    <t>174</t>
  </si>
  <si>
    <t>34818210R1</t>
  </si>
  <si>
    <t xml:space="preserve">svítidlo nástěnné žárovkové,  IP 44, max. 60 W E27</t>
  </si>
  <si>
    <t>-1271126914</t>
  </si>
  <si>
    <t>175</t>
  </si>
  <si>
    <t>34821275R12</t>
  </si>
  <si>
    <t>89896319</t>
  </si>
  <si>
    <t>176</t>
  </si>
  <si>
    <t>741372062</t>
  </si>
  <si>
    <t>Montáž svítidlo LED přisazené stropní</t>
  </si>
  <si>
    <t>1333341159</t>
  </si>
  <si>
    <t>177</t>
  </si>
  <si>
    <t>348009R14</t>
  </si>
  <si>
    <t>svítidlo LED, přisazené, 20W, 2000 lm, 4000K, IP44, kruhové D 285 mm, vč. montážního materiálu</t>
  </si>
  <si>
    <t>-2018857172</t>
  </si>
  <si>
    <t>178</t>
  </si>
  <si>
    <t>348009R15</t>
  </si>
  <si>
    <t>svítidlo LED, přisazené, 34W, 4200 lm, 4000K, IP54, 630 x 110 m, vč. montážního materiálu</t>
  </si>
  <si>
    <t>-2016661943</t>
  </si>
  <si>
    <t>179</t>
  </si>
  <si>
    <t>748121212</t>
  </si>
  <si>
    <t>Montáž svítidlo LED nástěnné přisazené</t>
  </si>
  <si>
    <t>-284894438</t>
  </si>
  <si>
    <t>180</t>
  </si>
  <si>
    <t>348381000R1.1</t>
  </si>
  <si>
    <t>svítidlo nouzové osvětlení, LED, IP65, doba svícení 1hod.</t>
  </si>
  <si>
    <t>35580415</t>
  </si>
  <si>
    <t>Práce a dodávky M</t>
  </si>
  <si>
    <t>21-M</t>
  </si>
  <si>
    <t>Elektromontáže</t>
  </si>
  <si>
    <t>181</t>
  </si>
  <si>
    <t>210160682</t>
  </si>
  <si>
    <t>Montáž elektroměrů třífázových</t>
  </si>
  <si>
    <t>1495412251</t>
  </si>
  <si>
    <t>182</t>
  </si>
  <si>
    <t>374221165R4</t>
  </si>
  <si>
    <t>elektroměr fakturační, třífázový, jednosazbový (dodávka ČEZ a.s.)</t>
  </si>
  <si>
    <t>321601715</t>
  </si>
  <si>
    <t>183</t>
  </si>
  <si>
    <t>374221165R5</t>
  </si>
  <si>
    <t>spínací prvek, přijímač signálu HDO</t>
  </si>
  <si>
    <t>-1777204997</t>
  </si>
  <si>
    <t>184</t>
  </si>
  <si>
    <t>389R3</t>
  </si>
  <si>
    <t>navýšení hodnoty hlavního jističe před elektroměrem - distributor</t>
  </si>
  <si>
    <t>-993215194</t>
  </si>
  <si>
    <t>46-M</t>
  </si>
  <si>
    <t>Zemní práce při extr.mont.pracích</t>
  </si>
  <si>
    <t>185</t>
  </si>
  <si>
    <t>460010024</t>
  </si>
  <si>
    <t>Vytyčení trasy vedení kabelového podzemního v zastavěném prostoru</t>
  </si>
  <si>
    <t>km</t>
  </si>
  <si>
    <t>-1795219962</t>
  </si>
  <si>
    <t>186</t>
  </si>
  <si>
    <t>460150533</t>
  </si>
  <si>
    <t>Hloubení kabelových zapažených i nezapažených rýh ručně š 60 cm, hl 80 cm, v hornině tř 3</t>
  </si>
  <si>
    <t>-870071963</t>
  </si>
  <si>
    <t>187</t>
  </si>
  <si>
    <t>460421182</t>
  </si>
  <si>
    <t>Lože kabelů z písku nebo štěrkopísku tl 10 cm nad kabel, kryté plastovou folií, š lože do 50 cm</t>
  </si>
  <si>
    <t>2117985524</t>
  </si>
  <si>
    <t>188</t>
  </si>
  <si>
    <t>58341334</t>
  </si>
  <si>
    <t>kamenivo drcené drobné frakce 0/2</t>
  </si>
  <si>
    <t>t</t>
  </si>
  <si>
    <t>117390237</t>
  </si>
  <si>
    <t>189</t>
  </si>
  <si>
    <t>283234210</t>
  </si>
  <si>
    <t>fólie varovná PVC šíře 40 cm s potiskem</t>
  </si>
  <si>
    <t>-1619621952</t>
  </si>
  <si>
    <t>190</t>
  </si>
  <si>
    <t>460520172</t>
  </si>
  <si>
    <t>Montáž trubek ochranných plastových ohebných do 50 mm uložených do rýhy</t>
  </si>
  <si>
    <t>895869767</t>
  </si>
  <si>
    <t>191</t>
  </si>
  <si>
    <t>34571351</t>
  </si>
  <si>
    <t>trubka elektroinstalační ohebná dvouplášťová korugovaná D 41/50 mm, HDPE+LDPE</t>
  </si>
  <si>
    <t>1019263344</t>
  </si>
  <si>
    <t>192</t>
  </si>
  <si>
    <t>460560533</t>
  </si>
  <si>
    <t>Zásyp rýh ručně šířky 60 cm, hloubky 80 cm, z horniny třídy 3</t>
  </si>
  <si>
    <t>2027492321</t>
  </si>
  <si>
    <t>193</t>
  </si>
  <si>
    <t>460620013</t>
  </si>
  <si>
    <t>Provizorní úprava terénu se zhutněním, v hornině tř 3</t>
  </si>
  <si>
    <t>m2</t>
  </si>
  <si>
    <t>-1744278774</t>
  </si>
  <si>
    <t>VRN</t>
  </si>
  <si>
    <t>Vedlejší rozpočtové náklady</t>
  </si>
  <si>
    <t>VRN1</t>
  </si>
  <si>
    <t>Průzkumné, geodetické a projektové práce</t>
  </si>
  <si>
    <t>194</t>
  </si>
  <si>
    <t>013254000</t>
  </si>
  <si>
    <t>Dokumentace skutečného provedení stavby</t>
  </si>
  <si>
    <t>1024</t>
  </si>
  <si>
    <t>-1785093605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</si>
</sst>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156/11/2019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Budova zázemí plavců na Kališově jezeře v Bohumíně / D.1.4.5 - Elektrotechnika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Kališovo jezero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10. 11. 2020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Bohumín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Vlastimil Lacko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40.5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'156-11-2019 - Budova záze...'!J28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'156-11-2019 - Budova záze...'!P124</f>
        <v>0</v>
      </c>
      <c r="AV95" s="124">
        <f>'156-11-2019 - Budova záze...'!J31</f>
        <v>0</v>
      </c>
      <c r="AW95" s="124">
        <f>'156-11-2019 - Budova záze...'!J32</f>
        <v>0</v>
      </c>
      <c r="AX95" s="124">
        <f>'156-11-2019 - Budova záze...'!J33</f>
        <v>0</v>
      </c>
      <c r="AY95" s="124">
        <f>'156-11-2019 - Budova záze...'!J34</f>
        <v>0</v>
      </c>
      <c r="AZ95" s="124">
        <f>'156-11-2019 - Budova záze...'!F31</f>
        <v>0</v>
      </c>
      <c r="BA95" s="124">
        <f>'156-11-2019 - Budova záze...'!F32</f>
        <v>0</v>
      </c>
      <c r="BB95" s="124">
        <f>'156-11-2019 - Budova záze...'!F33</f>
        <v>0</v>
      </c>
      <c r="BC95" s="124">
        <f>'156-11-2019 - Budova záze...'!F34</f>
        <v>0</v>
      </c>
      <c r="BD95" s="126">
        <f>'156-11-2019 - Budova záze...'!F35</f>
        <v>0</v>
      </c>
      <c r="BE95" s="7"/>
      <c r="BT95" s="127" t="s">
        <v>82</v>
      </c>
      <c r="BU95" s="127" t="s">
        <v>83</v>
      </c>
      <c r="BV95" s="127" t="s">
        <v>78</v>
      </c>
      <c r="BW95" s="127" t="s">
        <v>5</v>
      </c>
      <c r="BX95" s="127" t="s">
        <v>79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hxR9Fpyu5NQyUI+Na865NZojel1glK1jBJ86xx148//w9q2OcLdd1bPrbh/Vn7+pdl+fcdOtx6RW4e6rP589EQ==" hashValue="obUuTwtpyoREYCw5fDfct3/mWvCJx2ULqrezC8SAzSmnps2eAwz9IXW04nbqZxVAbcmwHRGTknE7yiR7zSABk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56-11-2019 - Budova záz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84</v>
      </c>
    </row>
    <row r="4" s="1" customFormat="1" ht="24.96" customHeight="1">
      <c r="B4" s="17"/>
      <c r="D4" s="132" t="s">
        <v>85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27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10. 11. 2020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26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27</v>
      </c>
      <c r="F13" s="35"/>
      <c r="G13" s="35"/>
      <c r="H13" s="35"/>
      <c r="I13" s="138" t="s">
        <v>28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29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28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31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28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34</v>
      </c>
      <c r="E21" s="35"/>
      <c r="F21" s="35"/>
      <c r="G21" s="35"/>
      <c r="H21" s="35"/>
      <c r="I21" s="138" t="s">
        <v>25</v>
      </c>
      <c r="J21" s="137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">
        <v>35</v>
      </c>
      <c r="F22" s="35"/>
      <c r="G22" s="35"/>
      <c r="H22" s="35"/>
      <c r="I22" s="138" t="s">
        <v>28</v>
      </c>
      <c r="J22" s="137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36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135"/>
      <c r="J28" s="148">
        <f>ROUND(J124,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39</v>
      </c>
      <c r="G30" s="35"/>
      <c r="H30" s="35"/>
      <c r="I30" s="150" t="s">
        <v>38</v>
      </c>
      <c r="J30" s="149" t="s">
        <v>40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41</v>
      </c>
      <c r="E31" s="134" t="s">
        <v>42</v>
      </c>
      <c r="F31" s="152">
        <f>ROUND((SUM(BE124:BE330)),  2)</f>
        <v>0</v>
      </c>
      <c r="G31" s="35"/>
      <c r="H31" s="35"/>
      <c r="I31" s="153">
        <v>0.20999999999999999</v>
      </c>
      <c r="J31" s="152">
        <f>ROUND(((SUM(BE124:BE330))*I31),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43</v>
      </c>
      <c r="F32" s="152">
        <f>ROUND((SUM(BF124:BF330)),  2)</f>
        <v>0</v>
      </c>
      <c r="G32" s="35"/>
      <c r="H32" s="35"/>
      <c r="I32" s="153">
        <v>0.14999999999999999</v>
      </c>
      <c r="J32" s="152">
        <f>ROUND(((SUM(BF124:BF330))*I32),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44</v>
      </c>
      <c r="F33" s="152">
        <f>ROUND((SUM(BG124:BG330)),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45</v>
      </c>
      <c r="F34" s="152">
        <f>ROUND((SUM(BH124:BH330)),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46</v>
      </c>
      <c r="F35" s="152">
        <f>ROUND((SUM(BI124:BI330)),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47</v>
      </c>
      <c r="E37" s="156"/>
      <c r="F37" s="156"/>
      <c r="G37" s="157" t="s">
        <v>48</v>
      </c>
      <c r="H37" s="158" t="s">
        <v>49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54</v>
      </c>
      <c r="E65" s="170"/>
      <c r="F65" s="170"/>
      <c r="G65" s="162" t="s">
        <v>55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7" customHeight="1">
      <c r="A85" s="35"/>
      <c r="B85" s="36"/>
      <c r="C85" s="37"/>
      <c r="D85" s="37"/>
      <c r="E85" s="73" t="str">
        <f>E7</f>
        <v>Budova zázemí plavců na Kališově jezeře v Bohumíně / D.1.4.5 - Elektrotechnika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Kališovo jezero</v>
      </c>
      <c r="G87" s="37"/>
      <c r="H87" s="37"/>
      <c r="I87" s="138" t="s">
        <v>22</v>
      </c>
      <c r="J87" s="76" t="str">
        <f>IF(J10="","",J10)</f>
        <v>10. 11. 2020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Město Bohumín</v>
      </c>
      <c r="G89" s="37"/>
      <c r="H89" s="37"/>
      <c r="I89" s="138" t="s">
        <v>31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29</v>
      </c>
      <c r="D90" s="37"/>
      <c r="E90" s="37"/>
      <c r="F90" s="24" t="str">
        <f>IF(E16="","",E16)</f>
        <v>Vyplň údaj</v>
      </c>
      <c r="G90" s="37"/>
      <c r="H90" s="37"/>
      <c r="I90" s="138" t="s">
        <v>34</v>
      </c>
      <c r="J90" s="33" t="str">
        <f>E22</f>
        <v>Vlastimil Lacko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87</v>
      </c>
      <c r="D92" s="179"/>
      <c r="E92" s="179"/>
      <c r="F92" s="179"/>
      <c r="G92" s="179"/>
      <c r="H92" s="179"/>
      <c r="I92" s="180"/>
      <c r="J92" s="181" t="s">
        <v>88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89</v>
      </c>
      <c r="D94" s="37"/>
      <c r="E94" s="37"/>
      <c r="F94" s="37"/>
      <c r="G94" s="37"/>
      <c r="H94" s="37"/>
      <c r="I94" s="135"/>
      <c r="J94" s="107">
        <f>J124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83"/>
      <c r="C95" s="184"/>
      <c r="D95" s="185" t="s">
        <v>91</v>
      </c>
      <c r="E95" s="186"/>
      <c r="F95" s="186"/>
      <c r="G95" s="186"/>
      <c r="H95" s="186"/>
      <c r="I95" s="187"/>
      <c r="J95" s="188">
        <f>J125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92</v>
      </c>
      <c r="E96" s="193"/>
      <c r="F96" s="193"/>
      <c r="G96" s="193"/>
      <c r="H96" s="193"/>
      <c r="I96" s="194"/>
      <c r="J96" s="195">
        <f>J126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93</v>
      </c>
      <c r="E97" s="193"/>
      <c r="F97" s="193"/>
      <c r="G97" s="193"/>
      <c r="H97" s="193"/>
      <c r="I97" s="194"/>
      <c r="J97" s="195">
        <f>J185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0"/>
      <c r="C98" s="191"/>
      <c r="D98" s="192" t="s">
        <v>94</v>
      </c>
      <c r="E98" s="193"/>
      <c r="F98" s="193"/>
      <c r="G98" s="193"/>
      <c r="H98" s="193"/>
      <c r="I98" s="194"/>
      <c r="J98" s="195">
        <f>J201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0"/>
      <c r="C99" s="191"/>
      <c r="D99" s="192" t="s">
        <v>95</v>
      </c>
      <c r="E99" s="193"/>
      <c r="F99" s="193"/>
      <c r="G99" s="193"/>
      <c r="H99" s="193"/>
      <c r="I99" s="194"/>
      <c r="J99" s="195">
        <f>J228</f>
        <v>0</v>
      </c>
      <c r="K99" s="19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96</v>
      </c>
      <c r="E100" s="193"/>
      <c r="F100" s="193"/>
      <c r="G100" s="193"/>
      <c r="H100" s="193"/>
      <c r="I100" s="194"/>
      <c r="J100" s="195">
        <f>J231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0"/>
      <c r="C101" s="191"/>
      <c r="D101" s="192" t="s">
        <v>97</v>
      </c>
      <c r="E101" s="193"/>
      <c r="F101" s="193"/>
      <c r="G101" s="193"/>
      <c r="H101" s="193"/>
      <c r="I101" s="194"/>
      <c r="J101" s="195">
        <f>J300</f>
        <v>0</v>
      </c>
      <c r="K101" s="19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3"/>
      <c r="C102" s="184"/>
      <c r="D102" s="185" t="s">
        <v>98</v>
      </c>
      <c r="E102" s="186"/>
      <c r="F102" s="186"/>
      <c r="G102" s="186"/>
      <c r="H102" s="186"/>
      <c r="I102" s="187"/>
      <c r="J102" s="188">
        <f>J312</f>
        <v>0</v>
      </c>
      <c r="K102" s="184"/>
      <c r="L102" s="18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0"/>
      <c r="C103" s="191"/>
      <c r="D103" s="192" t="s">
        <v>99</v>
      </c>
      <c r="E103" s="193"/>
      <c r="F103" s="193"/>
      <c r="G103" s="193"/>
      <c r="H103" s="193"/>
      <c r="I103" s="194"/>
      <c r="J103" s="195">
        <f>J313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0"/>
      <c r="C104" s="191"/>
      <c r="D104" s="192" t="s">
        <v>100</v>
      </c>
      <c r="E104" s="193"/>
      <c r="F104" s="193"/>
      <c r="G104" s="193"/>
      <c r="H104" s="193"/>
      <c r="I104" s="194"/>
      <c r="J104" s="195">
        <f>J318</f>
        <v>0</v>
      </c>
      <c r="K104" s="19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3"/>
      <c r="C105" s="184"/>
      <c r="D105" s="185" t="s">
        <v>101</v>
      </c>
      <c r="E105" s="186"/>
      <c r="F105" s="186"/>
      <c r="G105" s="186"/>
      <c r="H105" s="186"/>
      <c r="I105" s="187"/>
      <c r="J105" s="188">
        <f>J328</f>
        <v>0</v>
      </c>
      <c r="K105" s="184"/>
      <c r="L105" s="18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0"/>
      <c r="C106" s="191"/>
      <c r="D106" s="192" t="s">
        <v>102</v>
      </c>
      <c r="E106" s="193"/>
      <c r="F106" s="193"/>
      <c r="G106" s="193"/>
      <c r="H106" s="193"/>
      <c r="I106" s="194"/>
      <c r="J106" s="195">
        <f>J329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35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7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77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103</v>
      </c>
      <c r="D113" s="37"/>
      <c r="E113" s="37"/>
      <c r="F113" s="37"/>
      <c r="G113" s="37"/>
      <c r="H113" s="37"/>
      <c r="I113" s="135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35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35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7" customHeight="1">
      <c r="A116" s="35"/>
      <c r="B116" s="36"/>
      <c r="C116" s="37"/>
      <c r="D116" s="37"/>
      <c r="E116" s="73" t="str">
        <f>E7</f>
        <v>Budova zázemí plavců na Kališově jezeře v Bohumíně / D.1.4.5 - Elektrotechnika</v>
      </c>
      <c r="F116" s="37"/>
      <c r="G116" s="37"/>
      <c r="H116" s="37"/>
      <c r="I116" s="135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35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F10</f>
        <v>Kališovo jezero</v>
      </c>
      <c r="G118" s="37"/>
      <c r="H118" s="37"/>
      <c r="I118" s="138" t="s">
        <v>22</v>
      </c>
      <c r="J118" s="76" t="str">
        <f>IF(J10="","",J10)</f>
        <v>10. 11. 2020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E13</f>
        <v>Město Bohumín</v>
      </c>
      <c r="G120" s="37"/>
      <c r="H120" s="37"/>
      <c r="I120" s="138" t="s">
        <v>31</v>
      </c>
      <c r="J120" s="33" t="str">
        <f>E19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29</v>
      </c>
      <c r="D121" s="37"/>
      <c r="E121" s="37"/>
      <c r="F121" s="24" t="str">
        <f>IF(E16="","",E16)</f>
        <v>Vyplň údaj</v>
      </c>
      <c r="G121" s="37"/>
      <c r="H121" s="37"/>
      <c r="I121" s="138" t="s">
        <v>34</v>
      </c>
      <c r="J121" s="33" t="str">
        <f>E22</f>
        <v>Vlastimil Lacko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35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7"/>
      <c r="B123" s="198"/>
      <c r="C123" s="199" t="s">
        <v>104</v>
      </c>
      <c r="D123" s="200" t="s">
        <v>62</v>
      </c>
      <c r="E123" s="200" t="s">
        <v>58</v>
      </c>
      <c r="F123" s="200" t="s">
        <v>59</v>
      </c>
      <c r="G123" s="200" t="s">
        <v>105</v>
      </c>
      <c r="H123" s="200" t="s">
        <v>106</v>
      </c>
      <c r="I123" s="201" t="s">
        <v>107</v>
      </c>
      <c r="J123" s="202" t="s">
        <v>88</v>
      </c>
      <c r="K123" s="203" t="s">
        <v>108</v>
      </c>
      <c r="L123" s="204"/>
      <c r="M123" s="97" t="s">
        <v>1</v>
      </c>
      <c r="N123" s="98" t="s">
        <v>41</v>
      </c>
      <c r="O123" s="98" t="s">
        <v>109</v>
      </c>
      <c r="P123" s="98" t="s">
        <v>110</v>
      </c>
      <c r="Q123" s="98" t="s">
        <v>111</v>
      </c>
      <c r="R123" s="98" t="s">
        <v>112</v>
      </c>
      <c r="S123" s="98" t="s">
        <v>113</v>
      </c>
      <c r="T123" s="99" t="s">
        <v>114</v>
      </c>
      <c r="U123" s="197"/>
      <c r="V123" s="197"/>
      <c r="W123" s="197"/>
      <c r="X123" s="197"/>
      <c r="Y123" s="197"/>
      <c r="Z123" s="197"/>
      <c r="AA123" s="197"/>
      <c r="AB123" s="197"/>
      <c r="AC123" s="197"/>
      <c r="AD123" s="197"/>
      <c r="AE123" s="197"/>
    </row>
    <row r="124" s="2" customFormat="1" ht="22.8" customHeight="1">
      <c r="A124" s="35"/>
      <c r="B124" s="36"/>
      <c r="C124" s="104" t="s">
        <v>115</v>
      </c>
      <c r="D124" s="37"/>
      <c r="E124" s="37"/>
      <c r="F124" s="37"/>
      <c r="G124" s="37"/>
      <c r="H124" s="37"/>
      <c r="I124" s="135"/>
      <c r="J124" s="205">
        <f>BK124</f>
        <v>0</v>
      </c>
      <c r="K124" s="37"/>
      <c r="L124" s="41"/>
      <c r="M124" s="100"/>
      <c r="N124" s="206"/>
      <c r="O124" s="101"/>
      <c r="P124" s="207">
        <f>P125+P312+P328</f>
        <v>0</v>
      </c>
      <c r="Q124" s="101"/>
      <c r="R124" s="207">
        <f>R125+R312+R328</f>
        <v>7.8312459999999993</v>
      </c>
      <c r="S124" s="101"/>
      <c r="T124" s="208">
        <f>T125+T312+T328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90</v>
      </c>
      <c r="BK124" s="209">
        <f>BK125+BK312+BK328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116</v>
      </c>
      <c r="F125" s="213" t="s">
        <v>117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P126+P185+P201+P228+P231+P300</f>
        <v>0</v>
      </c>
      <c r="Q125" s="218"/>
      <c r="R125" s="219">
        <f>R126+R185+R201+R228+R231+R300</f>
        <v>1.4788140000000001</v>
      </c>
      <c r="S125" s="218"/>
      <c r="T125" s="220">
        <f>T126+T185+T201+T228+T231+T300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84</v>
      </c>
      <c r="AT125" s="222" t="s">
        <v>76</v>
      </c>
      <c r="AU125" s="222" t="s">
        <v>77</v>
      </c>
      <c r="AY125" s="221" t="s">
        <v>118</v>
      </c>
      <c r="BK125" s="223">
        <f>BK126+BK185+BK201+BK228+BK231+BK300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119</v>
      </c>
      <c r="F126" s="224" t="s">
        <v>120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SUM(P127:P184)</f>
        <v>0</v>
      </c>
      <c r="Q126" s="218"/>
      <c r="R126" s="219">
        <f>SUM(R127:R184)</f>
        <v>0.86155000000000004</v>
      </c>
      <c r="S126" s="218"/>
      <c r="T126" s="220">
        <f>SUM(T127:T184)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84</v>
      </c>
      <c r="AT126" s="222" t="s">
        <v>76</v>
      </c>
      <c r="AU126" s="222" t="s">
        <v>82</v>
      </c>
      <c r="AY126" s="221" t="s">
        <v>118</v>
      </c>
      <c r="BK126" s="223">
        <f>SUM(BK127:BK184)</f>
        <v>0</v>
      </c>
    </row>
    <row r="127" s="2" customFormat="1" ht="24" customHeight="1">
      <c r="A127" s="35"/>
      <c r="B127" s="36"/>
      <c r="C127" s="226" t="s">
        <v>82</v>
      </c>
      <c r="D127" s="226" t="s">
        <v>121</v>
      </c>
      <c r="E127" s="227" t="s">
        <v>122</v>
      </c>
      <c r="F127" s="228" t="s">
        <v>123</v>
      </c>
      <c r="G127" s="229" t="s">
        <v>124</v>
      </c>
      <c r="H127" s="230">
        <v>50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42</v>
      </c>
      <c r="O127" s="88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125</v>
      </c>
      <c r="AT127" s="238" t="s">
        <v>121</v>
      </c>
      <c r="AU127" s="238" t="s">
        <v>84</v>
      </c>
      <c r="AY127" s="14" t="s">
        <v>118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4" t="s">
        <v>82</v>
      </c>
      <c r="BK127" s="239">
        <f>ROUND(I127*H127,2)</f>
        <v>0</v>
      </c>
      <c r="BL127" s="14" t="s">
        <v>125</v>
      </c>
      <c r="BM127" s="238" t="s">
        <v>126</v>
      </c>
    </row>
    <row r="128" s="2" customFormat="1" ht="24" customHeight="1">
      <c r="A128" s="35"/>
      <c r="B128" s="36"/>
      <c r="C128" s="240" t="s">
        <v>84</v>
      </c>
      <c r="D128" s="240" t="s">
        <v>127</v>
      </c>
      <c r="E128" s="241" t="s">
        <v>128</v>
      </c>
      <c r="F128" s="242" t="s">
        <v>129</v>
      </c>
      <c r="G128" s="243" t="s">
        <v>124</v>
      </c>
      <c r="H128" s="244">
        <v>50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42</v>
      </c>
      <c r="O128" s="88"/>
      <c r="P128" s="236">
        <f>O128*H128</f>
        <v>0</v>
      </c>
      <c r="Q128" s="236">
        <v>0.00023000000000000001</v>
      </c>
      <c r="R128" s="236">
        <f>Q128*H128</f>
        <v>0.0115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130</v>
      </c>
      <c r="AT128" s="238" t="s">
        <v>127</v>
      </c>
      <c r="AU128" s="238" t="s">
        <v>84</v>
      </c>
      <c r="AY128" s="14" t="s">
        <v>118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4" t="s">
        <v>82</v>
      </c>
      <c r="BK128" s="239">
        <f>ROUND(I128*H128,2)</f>
        <v>0</v>
      </c>
      <c r="BL128" s="14" t="s">
        <v>125</v>
      </c>
      <c r="BM128" s="238" t="s">
        <v>131</v>
      </c>
    </row>
    <row r="129" s="2" customFormat="1" ht="24" customHeight="1">
      <c r="A129" s="35"/>
      <c r="B129" s="36"/>
      <c r="C129" s="226" t="s">
        <v>132</v>
      </c>
      <c r="D129" s="226" t="s">
        <v>121</v>
      </c>
      <c r="E129" s="227" t="s">
        <v>133</v>
      </c>
      <c r="F129" s="228" t="s">
        <v>134</v>
      </c>
      <c r="G129" s="229" t="s">
        <v>124</v>
      </c>
      <c r="H129" s="230">
        <v>3100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42</v>
      </c>
      <c r="O129" s="88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125</v>
      </c>
      <c r="AT129" s="238" t="s">
        <v>121</v>
      </c>
      <c r="AU129" s="238" t="s">
        <v>84</v>
      </c>
      <c r="AY129" s="14" t="s">
        <v>118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4" t="s">
        <v>82</v>
      </c>
      <c r="BK129" s="239">
        <f>ROUND(I129*H129,2)</f>
        <v>0</v>
      </c>
      <c r="BL129" s="14" t="s">
        <v>125</v>
      </c>
      <c r="BM129" s="238" t="s">
        <v>135</v>
      </c>
    </row>
    <row r="130" s="2" customFormat="1" ht="16.5" customHeight="1">
      <c r="A130" s="35"/>
      <c r="B130" s="36"/>
      <c r="C130" s="240" t="s">
        <v>136</v>
      </c>
      <c r="D130" s="240" t="s">
        <v>127</v>
      </c>
      <c r="E130" s="241" t="s">
        <v>137</v>
      </c>
      <c r="F130" s="242" t="s">
        <v>138</v>
      </c>
      <c r="G130" s="243" t="s">
        <v>124</v>
      </c>
      <c r="H130" s="244">
        <v>3100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42</v>
      </c>
      <c r="O130" s="88"/>
      <c r="P130" s="236">
        <f>O130*H130</f>
        <v>0</v>
      </c>
      <c r="Q130" s="236">
        <v>4.0000000000000003E-05</v>
      </c>
      <c r="R130" s="236">
        <f>Q130*H130</f>
        <v>0.12400000000000001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130</v>
      </c>
      <c r="AT130" s="238" t="s">
        <v>127</v>
      </c>
      <c r="AU130" s="238" t="s">
        <v>84</v>
      </c>
      <c r="AY130" s="14" t="s">
        <v>118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4" t="s">
        <v>82</v>
      </c>
      <c r="BK130" s="239">
        <f>ROUND(I130*H130,2)</f>
        <v>0</v>
      </c>
      <c r="BL130" s="14" t="s">
        <v>125</v>
      </c>
      <c r="BM130" s="238" t="s">
        <v>139</v>
      </c>
    </row>
    <row r="131" s="2" customFormat="1" ht="24" customHeight="1">
      <c r="A131" s="35"/>
      <c r="B131" s="36"/>
      <c r="C131" s="226" t="s">
        <v>140</v>
      </c>
      <c r="D131" s="226" t="s">
        <v>121</v>
      </c>
      <c r="E131" s="227" t="s">
        <v>141</v>
      </c>
      <c r="F131" s="228" t="s">
        <v>134</v>
      </c>
      <c r="G131" s="229" t="s">
        <v>124</v>
      </c>
      <c r="H131" s="230">
        <v>200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42</v>
      </c>
      <c r="O131" s="88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125</v>
      </c>
      <c r="AT131" s="238" t="s">
        <v>121</v>
      </c>
      <c r="AU131" s="238" t="s">
        <v>84</v>
      </c>
      <c r="AY131" s="14" t="s">
        <v>118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82</v>
      </c>
      <c r="BK131" s="239">
        <f>ROUND(I131*H131,2)</f>
        <v>0</v>
      </c>
      <c r="BL131" s="14" t="s">
        <v>125</v>
      </c>
      <c r="BM131" s="238" t="s">
        <v>142</v>
      </c>
    </row>
    <row r="132" s="2" customFormat="1" ht="16.5" customHeight="1">
      <c r="A132" s="35"/>
      <c r="B132" s="36"/>
      <c r="C132" s="240" t="s">
        <v>143</v>
      </c>
      <c r="D132" s="240" t="s">
        <v>127</v>
      </c>
      <c r="E132" s="241" t="s">
        <v>144</v>
      </c>
      <c r="F132" s="242" t="s">
        <v>145</v>
      </c>
      <c r="G132" s="243" t="s">
        <v>124</v>
      </c>
      <c r="H132" s="244">
        <v>200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42</v>
      </c>
      <c r="O132" s="88"/>
      <c r="P132" s="236">
        <f>O132*H132</f>
        <v>0</v>
      </c>
      <c r="Q132" s="236">
        <v>4.0000000000000003E-05</v>
      </c>
      <c r="R132" s="236">
        <f>Q132*H132</f>
        <v>0.0080000000000000002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130</v>
      </c>
      <c r="AT132" s="238" t="s">
        <v>127</v>
      </c>
      <c r="AU132" s="238" t="s">
        <v>84</v>
      </c>
      <c r="AY132" s="14" t="s">
        <v>118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4" t="s">
        <v>82</v>
      </c>
      <c r="BK132" s="239">
        <f>ROUND(I132*H132,2)</f>
        <v>0</v>
      </c>
      <c r="BL132" s="14" t="s">
        <v>125</v>
      </c>
      <c r="BM132" s="238" t="s">
        <v>146</v>
      </c>
    </row>
    <row r="133" s="2" customFormat="1" ht="24" customHeight="1">
      <c r="A133" s="35"/>
      <c r="B133" s="36"/>
      <c r="C133" s="226" t="s">
        <v>147</v>
      </c>
      <c r="D133" s="226" t="s">
        <v>121</v>
      </c>
      <c r="E133" s="227" t="s">
        <v>148</v>
      </c>
      <c r="F133" s="228" t="s">
        <v>149</v>
      </c>
      <c r="G133" s="229" t="s">
        <v>124</v>
      </c>
      <c r="H133" s="230">
        <v>50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42</v>
      </c>
      <c r="O133" s="88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125</v>
      </c>
      <c r="AT133" s="238" t="s">
        <v>121</v>
      </c>
      <c r="AU133" s="238" t="s">
        <v>84</v>
      </c>
      <c r="AY133" s="14" t="s">
        <v>118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82</v>
      </c>
      <c r="BK133" s="239">
        <f>ROUND(I133*H133,2)</f>
        <v>0</v>
      </c>
      <c r="BL133" s="14" t="s">
        <v>125</v>
      </c>
      <c r="BM133" s="238" t="s">
        <v>150</v>
      </c>
    </row>
    <row r="134" s="2" customFormat="1" ht="16.5" customHeight="1">
      <c r="A134" s="35"/>
      <c r="B134" s="36"/>
      <c r="C134" s="240" t="s">
        <v>151</v>
      </c>
      <c r="D134" s="240" t="s">
        <v>127</v>
      </c>
      <c r="E134" s="241" t="s">
        <v>152</v>
      </c>
      <c r="F134" s="242" t="s">
        <v>153</v>
      </c>
      <c r="G134" s="243" t="s">
        <v>124</v>
      </c>
      <c r="H134" s="244">
        <v>50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42</v>
      </c>
      <c r="O134" s="88"/>
      <c r="P134" s="236">
        <f>O134*H134</f>
        <v>0</v>
      </c>
      <c r="Q134" s="236">
        <v>0.00010000000000000001</v>
      </c>
      <c r="R134" s="236">
        <f>Q134*H134</f>
        <v>0.0050000000000000001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130</v>
      </c>
      <c r="AT134" s="238" t="s">
        <v>127</v>
      </c>
      <c r="AU134" s="238" t="s">
        <v>84</v>
      </c>
      <c r="AY134" s="14" t="s">
        <v>118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82</v>
      </c>
      <c r="BK134" s="239">
        <f>ROUND(I134*H134,2)</f>
        <v>0</v>
      </c>
      <c r="BL134" s="14" t="s">
        <v>125</v>
      </c>
      <c r="BM134" s="238" t="s">
        <v>154</v>
      </c>
    </row>
    <row r="135" s="2" customFormat="1" ht="24" customHeight="1">
      <c r="A135" s="35"/>
      <c r="B135" s="36"/>
      <c r="C135" s="226" t="s">
        <v>155</v>
      </c>
      <c r="D135" s="226" t="s">
        <v>121</v>
      </c>
      <c r="E135" s="227" t="s">
        <v>156</v>
      </c>
      <c r="F135" s="228" t="s">
        <v>157</v>
      </c>
      <c r="G135" s="229" t="s">
        <v>124</v>
      </c>
      <c r="H135" s="230">
        <v>50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42</v>
      </c>
      <c r="O135" s="88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125</v>
      </c>
      <c r="AT135" s="238" t="s">
        <v>121</v>
      </c>
      <c r="AU135" s="238" t="s">
        <v>84</v>
      </c>
      <c r="AY135" s="14" t="s">
        <v>118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82</v>
      </c>
      <c r="BK135" s="239">
        <f>ROUND(I135*H135,2)</f>
        <v>0</v>
      </c>
      <c r="BL135" s="14" t="s">
        <v>125</v>
      </c>
      <c r="BM135" s="238" t="s">
        <v>158</v>
      </c>
    </row>
    <row r="136" s="2" customFormat="1" ht="16.5" customHeight="1">
      <c r="A136" s="35"/>
      <c r="B136" s="36"/>
      <c r="C136" s="240" t="s">
        <v>159</v>
      </c>
      <c r="D136" s="240" t="s">
        <v>127</v>
      </c>
      <c r="E136" s="241" t="s">
        <v>160</v>
      </c>
      <c r="F136" s="242" t="s">
        <v>161</v>
      </c>
      <c r="G136" s="243" t="s">
        <v>124</v>
      </c>
      <c r="H136" s="244">
        <v>50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42</v>
      </c>
      <c r="O136" s="88"/>
      <c r="P136" s="236">
        <f>O136*H136</f>
        <v>0</v>
      </c>
      <c r="Q136" s="236">
        <v>0.00012</v>
      </c>
      <c r="R136" s="236">
        <f>Q136*H136</f>
        <v>0.0060000000000000001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130</v>
      </c>
      <c r="AT136" s="238" t="s">
        <v>127</v>
      </c>
      <c r="AU136" s="238" t="s">
        <v>84</v>
      </c>
      <c r="AY136" s="14" t="s">
        <v>118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82</v>
      </c>
      <c r="BK136" s="239">
        <f>ROUND(I136*H136,2)</f>
        <v>0</v>
      </c>
      <c r="BL136" s="14" t="s">
        <v>125</v>
      </c>
      <c r="BM136" s="238" t="s">
        <v>162</v>
      </c>
    </row>
    <row r="137" s="2" customFormat="1" ht="24" customHeight="1">
      <c r="A137" s="35"/>
      <c r="B137" s="36"/>
      <c r="C137" s="226" t="s">
        <v>163</v>
      </c>
      <c r="D137" s="226" t="s">
        <v>121</v>
      </c>
      <c r="E137" s="227" t="s">
        <v>164</v>
      </c>
      <c r="F137" s="228" t="s">
        <v>157</v>
      </c>
      <c r="G137" s="229" t="s">
        <v>124</v>
      </c>
      <c r="H137" s="230">
        <v>40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42</v>
      </c>
      <c r="O137" s="88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125</v>
      </c>
      <c r="AT137" s="238" t="s">
        <v>121</v>
      </c>
      <c r="AU137" s="238" t="s">
        <v>84</v>
      </c>
      <c r="AY137" s="14" t="s">
        <v>118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82</v>
      </c>
      <c r="BK137" s="239">
        <f>ROUND(I137*H137,2)</f>
        <v>0</v>
      </c>
      <c r="BL137" s="14" t="s">
        <v>125</v>
      </c>
      <c r="BM137" s="238" t="s">
        <v>165</v>
      </c>
    </row>
    <row r="138" s="2" customFormat="1" ht="24" customHeight="1">
      <c r="A138" s="35"/>
      <c r="B138" s="36"/>
      <c r="C138" s="240" t="s">
        <v>166</v>
      </c>
      <c r="D138" s="240" t="s">
        <v>127</v>
      </c>
      <c r="E138" s="241" t="s">
        <v>167</v>
      </c>
      <c r="F138" s="242" t="s">
        <v>168</v>
      </c>
      <c r="G138" s="243" t="s">
        <v>124</v>
      </c>
      <c r="H138" s="244">
        <v>40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42</v>
      </c>
      <c r="O138" s="88"/>
      <c r="P138" s="236">
        <f>O138*H138</f>
        <v>0</v>
      </c>
      <c r="Q138" s="236">
        <v>0.00035</v>
      </c>
      <c r="R138" s="236">
        <f>Q138*H138</f>
        <v>0.014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130</v>
      </c>
      <c r="AT138" s="238" t="s">
        <v>127</v>
      </c>
      <c r="AU138" s="238" t="s">
        <v>84</v>
      </c>
      <c r="AY138" s="14" t="s">
        <v>118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82</v>
      </c>
      <c r="BK138" s="239">
        <f>ROUND(I138*H138,2)</f>
        <v>0</v>
      </c>
      <c r="BL138" s="14" t="s">
        <v>125</v>
      </c>
      <c r="BM138" s="238" t="s">
        <v>169</v>
      </c>
    </row>
    <row r="139" s="2" customFormat="1" ht="24" customHeight="1">
      <c r="A139" s="35"/>
      <c r="B139" s="36"/>
      <c r="C139" s="226" t="s">
        <v>170</v>
      </c>
      <c r="D139" s="226" t="s">
        <v>121</v>
      </c>
      <c r="E139" s="227" t="s">
        <v>171</v>
      </c>
      <c r="F139" s="228" t="s">
        <v>172</v>
      </c>
      <c r="G139" s="229" t="s">
        <v>124</v>
      </c>
      <c r="H139" s="230">
        <v>360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42</v>
      </c>
      <c r="O139" s="88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125</v>
      </c>
      <c r="AT139" s="238" t="s">
        <v>121</v>
      </c>
      <c r="AU139" s="238" t="s">
        <v>84</v>
      </c>
      <c r="AY139" s="14" t="s">
        <v>118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82</v>
      </c>
      <c r="BK139" s="239">
        <f>ROUND(I139*H139,2)</f>
        <v>0</v>
      </c>
      <c r="BL139" s="14" t="s">
        <v>125</v>
      </c>
      <c r="BM139" s="238" t="s">
        <v>173</v>
      </c>
    </row>
    <row r="140" s="2" customFormat="1" ht="24" customHeight="1">
      <c r="A140" s="35"/>
      <c r="B140" s="36"/>
      <c r="C140" s="240" t="s">
        <v>174</v>
      </c>
      <c r="D140" s="240" t="s">
        <v>127</v>
      </c>
      <c r="E140" s="241" t="s">
        <v>175</v>
      </c>
      <c r="F140" s="242" t="s">
        <v>176</v>
      </c>
      <c r="G140" s="243" t="s">
        <v>124</v>
      </c>
      <c r="H140" s="244">
        <v>360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42</v>
      </c>
      <c r="O140" s="88"/>
      <c r="P140" s="236">
        <f>O140*H140</f>
        <v>0</v>
      </c>
      <c r="Q140" s="236">
        <v>0.00023000000000000001</v>
      </c>
      <c r="R140" s="236">
        <f>Q140*H140</f>
        <v>0.082799999999999999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130</v>
      </c>
      <c r="AT140" s="238" t="s">
        <v>127</v>
      </c>
      <c r="AU140" s="238" t="s">
        <v>84</v>
      </c>
      <c r="AY140" s="14" t="s">
        <v>118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82</v>
      </c>
      <c r="BK140" s="239">
        <f>ROUND(I140*H140,2)</f>
        <v>0</v>
      </c>
      <c r="BL140" s="14" t="s">
        <v>125</v>
      </c>
      <c r="BM140" s="238" t="s">
        <v>177</v>
      </c>
    </row>
    <row r="141" s="2" customFormat="1" ht="16.5" customHeight="1">
      <c r="A141" s="35"/>
      <c r="B141" s="36"/>
      <c r="C141" s="226" t="s">
        <v>8</v>
      </c>
      <c r="D141" s="226" t="s">
        <v>121</v>
      </c>
      <c r="E141" s="227" t="s">
        <v>178</v>
      </c>
      <c r="F141" s="228" t="s">
        <v>179</v>
      </c>
      <c r="G141" s="229" t="s">
        <v>180</v>
      </c>
      <c r="H141" s="230">
        <v>105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42</v>
      </c>
      <c r="O141" s="88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125</v>
      </c>
      <c r="AT141" s="238" t="s">
        <v>121</v>
      </c>
      <c r="AU141" s="238" t="s">
        <v>84</v>
      </c>
      <c r="AY141" s="14" t="s">
        <v>118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82</v>
      </c>
      <c r="BK141" s="239">
        <f>ROUND(I141*H141,2)</f>
        <v>0</v>
      </c>
      <c r="BL141" s="14" t="s">
        <v>125</v>
      </c>
      <c r="BM141" s="238" t="s">
        <v>181</v>
      </c>
    </row>
    <row r="142" s="2" customFormat="1" ht="16.5" customHeight="1">
      <c r="A142" s="35"/>
      <c r="B142" s="36"/>
      <c r="C142" s="240" t="s">
        <v>125</v>
      </c>
      <c r="D142" s="240" t="s">
        <v>127</v>
      </c>
      <c r="E142" s="241" t="s">
        <v>182</v>
      </c>
      <c r="F142" s="242" t="s">
        <v>183</v>
      </c>
      <c r="G142" s="243" t="s">
        <v>180</v>
      </c>
      <c r="H142" s="244">
        <v>40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42</v>
      </c>
      <c r="O142" s="88"/>
      <c r="P142" s="236">
        <f>O142*H142</f>
        <v>0</v>
      </c>
      <c r="Q142" s="236">
        <v>3.0000000000000001E-05</v>
      </c>
      <c r="R142" s="236">
        <f>Q142*H142</f>
        <v>0.0012000000000000001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184</v>
      </c>
      <c r="AT142" s="238" t="s">
        <v>127</v>
      </c>
      <c r="AU142" s="238" t="s">
        <v>84</v>
      </c>
      <c r="AY142" s="14" t="s">
        <v>118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82</v>
      </c>
      <c r="BK142" s="239">
        <f>ROUND(I142*H142,2)</f>
        <v>0</v>
      </c>
      <c r="BL142" s="14" t="s">
        <v>184</v>
      </c>
      <c r="BM142" s="238" t="s">
        <v>185</v>
      </c>
    </row>
    <row r="143" s="2" customFormat="1" ht="24" customHeight="1">
      <c r="A143" s="35"/>
      <c r="B143" s="36"/>
      <c r="C143" s="240" t="s">
        <v>186</v>
      </c>
      <c r="D143" s="240" t="s">
        <v>127</v>
      </c>
      <c r="E143" s="241" t="s">
        <v>187</v>
      </c>
      <c r="F143" s="242" t="s">
        <v>188</v>
      </c>
      <c r="G143" s="243" t="s">
        <v>180</v>
      </c>
      <c r="H143" s="244">
        <v>65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42</v>
      </c>
      <c r="O143" s="88"/>
      <c r="P143" s="236">
        <f>O143*H143</f>
        <v>0</v>
      </c>
      <c r="Q143" s="236">
        <v>5.0000000000000002E-05</v>
      </c>
      <c r="R143" s="236">
        <f>Q143*H143</f>
        <v>0.0032500000000000003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130</v>
      </c>
      <c r="AT143" s="238" t="s">
        <v>127</v>
      </c>
      <c r="AU143" s="238" t="s">
        <v>84</v>
      </c>
      <c r="AY143" s="14" t="s">
        <v>118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82</v>
      </c>
      <c r="BK143" s="239">
        <f>ROUND(I143*H143,2)</f>
        <v>0</v>
      </c>
      <c r="BL143" s="14" t="s">
        <v>125</v>
      </c>
      <c r="BM143" s="238" t="s">
        <v>189</v>
      </c>
    </row>
    <row r="144" s="2" customFormat="1" ht="16.5" customHeight="1">
      <c r="A144" s="35"/>
      <c r="B144" s="36"/>
      <c r="C144" s="240" t="s">
        <v>190</v>
      </c>
      <c r="D144" s="240" t="s">
        <v>127</v>
      </c>
      <c r="E144" s="241" t="s">
        <v>191</v>
      </c>
      <c r="F144" s="242" t="s">
        <v>192</v>
      </c>
      <c r="G144" s="243" t="s">
        <v>180</v>
      </c>
      <c r="H144" s="244">
        <v>200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42</v>
      </c>
      <c r="O144" s="88"/>
      <c r="P144" s="236">
        <f>O144*H144</f>
        <v>0</v>
      </c>
      <c r="Q144" s="236">
        <v>9.0000000000000006E-05</v>
      </c>
      <c r="R144" s="236">
        <f>Q144*H144</f>
        <v>0.018000000000000002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130</v>
      </c>
      <c r="AT144" s="238" t="s">
        <v>127</v>
      </c>
      <c r="AU144" s="238" t="s">
        <v>84</v>
      </c>
      <c r="AY144" s="14" t="s">
        <v>118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82</v>
      </c>
      <c r="BK144" s="239">
        <f>ROUND(I144*H144,2)</f>
        <v>0</v>
      </c>
      <c r="BL144" s="14" t="s">
        <v>125</v>
      </c>
      <c r="BM144" s="238" t="s">
        <v>193</v>
      </c>
    </row>
    <row r="145" s="2" customFormat="1" ht="16.5" customHeight="1">
      <c r="A145" s="35"/>
      <c r="B145" s="36"/>
      <c r="C145" s="240" t="s">
        <v>194</v>
      </c>
      <c r="D145" s="240" t="s">
        <v>127</v>
      </c>
      <c r="E145" s="241" t="s">
        <v>195</v>
      </c>
      <c r="F145" s="242" t="s">
        <v>196</v>
      </c>
      <c r="G145" s="243" t="s">
        <v>180</v>
      </c>
      <c r="H145" s="244">
        <v>140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42</v>
      </c>
      <c r="O145" s="88"/>
      <c r="P145" s="236">
        <f>O145*H145</f>
        <v>0</v>
      </c>
      <c r="Q145" s="236">
        <v>9.0000000000000006E-05</v>
      </c>
      <c r="R145" s="236">
        <f>Q145*H145</f>
        <v>0.0126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130</v>
      </c>
      <c r="AT145" s="238" t="s">
        <v>127</v>
      </c>
      <c r="AU145" s="238" t="s">
        <v>84</v>
      </c>
      <c r="AY145" s="14" t="s">
        <v>118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82</v>
      </c>
      <c r="BK145" s="239">
        <f>ROUND(I145*H145,2)</f>
        <v>0</v>
      </c>
      <c r="BL145" s="14" t="s">
        <v>125</v>
      </c>
      <c r="BM145" s="238" t="s">
        <v>197</v>
      </c>
    </row>
    <row r="146" s="2" customFormat="1" ht="24" customHeight="1">
      <c r="A146" s="35"/>
      <c r="B146" s="36"/>
      <c r="C146" s="226" t="s">
        <v>198</v>
      </c>
      <c r="D146" s="226" t="s">
        <v>121</v>
      </c>
      <c r="E146" s="227" t="s">
        <v>199</v>
      </c>
      <c r="F146" s="228" t="s">
        <v>200</v>
      </c>
      <c r="G146" s="229" t="s">
        <v>180</v>
      </c>
      <c r="H146" s="230">
        <v>130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42</v>
      </c>
      <c r="O146" s="88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125</v>
      </c>
      <c r="AT146" s="238" t="s">
        <v>121</v>
      </c>
      <c r="AU146" s="238" t="s">
        <v>84</v>
      </c>
      <c r="AY146" s="14" t="s">
        <v>118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82</v>
      </c>
      <c r="BK146" s="239">
        <f>ROUND(I146*H146,2)</f>
        <v>0</v>
      </c>
      <c r="BL146" s="14" t="s">
        <v>125</v>
      </c>
      <c r="BM146" s="238" t="s">
        <v>201</v>
      </c>
    </row>
    <row r="147" s="2" customFormat="1" ht="24" customHeight="1">
      <c r="A147" s="35"/>
      <c r="B147" s="36"/>
      <c r="C147" s="240" t="s">
        <v>7</v>
      </c>
      <c r="D147" s="240" t="s">
        <v>127</v>
      </c>
      <c r="E147" s="241" t="s">
        <v>202</v>
      </c>
      <c r="F147" s="242" t="s">
        <v>203</v>
      </c>
      <c r="G147" s="243" t="s">
        <v>180</v>
      </c>
      <c r="H147" s="244">
        <v>130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42</v>
      </c>
      <c r="O147" s="88"/>
      <c r="P147" s="236">
        <f>O147*H147</f>
        <v>0</v>
      </c>
      <c r="Q147" s="236">
        <v>0.00023000000000000001</v>
      </c>
      <c r="R147" s="236">
        <f>Q147*H147</f>
        <v>0.029899999999999999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130</v>
      </c>
      <c r="AT147" s="238" t="s">
        <v>127</v>
      </c>
      <c r="AU147" s="238" t="s">
        <v>84</v>
      </c>
      <c r="AY147" s="14" t="s">
        <v>118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82</v>
      </c>
      <c r="BK147" s="239">
        <f>ROUND(I147*H147,2)</f>
        <v>0</v>
      </c>
      <c r="BL147" s="14" t="s">
        <v>125</v>
      </c>
      <c r="BM147" s="238" t="s">
        <v>204</v>
      </c>
    </row>
    <row r="148" s="2" customFormat="1" ht="16.5" customHeight="1">
      <c r="A148" s="35"/>
      <c r="B148" s="36"/>
      <c r="C148" s="240" t="s">
        <v>205</v>
      </c>
      <c r="D148" s="240" t="s">
        <v>127</v>
      </c>
      <c r="E148" s="241" t="s">
        <v>206</v>
      </c>
      <c r="F148" s="242" t="s">
        <v>192</v>
      </c>
      <c r="G148" s="243" t="s">
        <v>180</v>
      </c>
      <c r="H148" s="244">
        <v>400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42</v>
      </c>
      <c r="O148" s="88"/>
      <c r="P148" s="236">
        <f>O148*H148</f>
        <v>0</v>
      </c>
      <c r="Q148" s="236">
        <v>9.0000000000000006E-05</v>
      </c>
      <c r="R148" s="236">
        <f>Q148*H148</f>
        <v>0.036000000000000004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130</v>
      </c>
      <c r="AT148" s="238" t="s">
        <v>127</v>
      </c>
      <c r="AU148" s="238" t="s">
        <v>84</v>
      </c>
      <c r="AY148" s="14" t="s">
        <v>118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82</v>
      </c>
      <c r="BK148" s="239">
        <f>ROUND(I148*H148,2)</f>
        <v>0</v>
      </c>
      <c r="BL148" s="14" t="s">
        <v>125</v>
      </c>
      <c r="BM148" s="238" t="s">
        <v>207</v>
      </c>
    </row>
    <row r="149" s="2" customFormat="1" ht="16.5" customHeight="1">
      <c r="A149" s="35"/>
      <c r="B149" s="36"/>
      <c r="C149" s="240" t="s">
        <v>208</v>
      </c>
      <c r="D149" s="240" t="s">
        <v>127</v>
      </c>
      <c r="E149" s="241" t="s">
        <v>209</v>
      </c>
      <c r="F149" s="242" t="s">
        <v>196</v>
      </c>
      <c r="G149" s="243" t="s">
        <v>180</v>
      </c>
      <c r="H149" s="244">
        <v>270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42</v>
      </c>
      <c r="O149" s="88"/>
      <c r="P149" s="236">
        <f>O149*H149</f>
        <v>0</v>
      </c>
      <c r="Q149" s="236">
        <v>9.0000000000000006E-05</v>
      </c>
      <c r="R149" s="236">
        <f>Q149*H149</f>
        <v>0.024300000000000002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130</v>
      </c>
      <c r="AT149" s="238" t="s">
        <v>127</v>
      </c>
      <c r="AU149" s="238" t="s">
        <v>84</v>
      </c>
      <c r="AY149" s="14" t="s">
        <v>118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82</v>
      </c>
      <c r="BK149" s="239">
        <f>ROUND(I149*H149,2)</f>
        <v>0</v>
      </c>
      <c r="BL149" s="14" t="s">
        <v>125</v>
      </c>
      <c r="BM149" s="238" t="s">
        <v>210</v>
      </c>
    </row>
    <row r="150" s="2" customFormat="1" ht="24" customHeight="1">
      <c r="A150" s="35"/>
      <c r="B150" s="36"/>
      <c r="C150" s="226" t="s">
        <v>211</v>
      </c>
      <c r="D150" s="226" t="s">
        <v>121</v>
      </c>
      <c r="E150" s="227" t="s">
        <v>212</v>
      </c>
      <c r="F150" s="228" t="s">
        <v>213</v>
      </c>
      <c r="G150" s="229" t="s">
        <v>124</v>
      </c>
      <c r="H150" s="230">
        <v>25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42</v>
      </c>
      <c r="O150" s="88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125</v>
      </c>
      <c r="AT150" s="238" t="s">
        <v>121</v>
      </c>
      <c r="AU150" s="238" t="s">
        <v>84</v>
      </c>
      <c r="AY150" s="14" t="s">
        <v>118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82</v>
      </c>
      <c r="BK150" s="239">
        <f>ROUND(I150*H150,2)</f>
        <v>0</v>
      </c>
      <c r="BL150" s="14" t="s">
        <v>125</v>
      </c>
      <c r="BM150" s="238" t="s">
        <v>214</v>
      </c>
    </row>
    <row r="151" s="2" customFormat="1" ht="16.5" customHeight="1">
      <c r="A151" s="35"/>
      <c r="B151" s="36"/>
      <c r="C151" s="240" t="s">
        <v>215</v>
      </c>
      <c r="D151" s="240" t="s">
        <v>127</v>
      </c>
      <c r="E151" s="241" t="s">
        <v>216</v>
      </c>
      <c r="F151" s="242" t="s">
        <v>217</v>
      </c>
      <c r="G151" s="243" t="s">
        <v>124</v>
      </c>
      <c r="H151" s="244">
        <v>25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42</v>
      </c>
      <c r="O151" s="88"/>
      <c r="P151" s="236">
        <f>O151*H151</f>
        <v>0</v>
      </c>
      <c r="Q151" s="236">
        <v>2.0000000000000002E-05</v>
      </c>
      <c r="R151" s="236">
        <f>Q151*H151</f>
        <v>0.00050000000000000001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130</v>
      </c>
      <c r="AT151" s="238" t="s">
        <v>127</v>
      </c>
      <c r="AU151" s="238" t="s">
        <v>84</v>
      </c>
      <c r="AY151" s="14" t="s">
        <v>118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82</v>
      </c>
      <c r="BK151" s="239">
        <f>ROUND(I151*H151,2)</f>
        <v>0</v>
      </c>
      <c r="BL151" s="14" t="s">
        <v>125</v>
      </c>
      <c r="BM151" s="238" t="s">
        <v>218</v>
      </c>
    </row>
    <row r="152" s="2" customFormat="1" ht="24" customHeight="1">
      <c r="A152" s="35"/>
      <c r="B152" s="36"/>
      <c r="C152" s="226" t="s">
        <v>219</v>
      </c>
      <c r="D152" s="226" t="s">
        <v>121</v>
      </c>
      <c r="E152" s="227" t="s">
        <v>220</v>
      </c>
      <c r="F152" s="228" t="s">
        <v>221</v>
      </c>
      <c r="G152" s="229" t="s">
        <v>124</v>
      </c>
      <c r="H152" s="230">
        <v>350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42</v>
      </c>
      <c r="O152" s="88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125</v>
      </c>
      <c r="AT152" s="238" t="s">
        <v>121</v>
      </c>
      <c r="AU152" s="238" t="s">
        <v>84</v>
      </c>
      <c r="AY152" s="14" t="s">
        <v>118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82</v>
      </c>
      <c r="BK152" s="239">
        <f>ROUND(I152*H152,2)</f>
        <v>0</v>
      </c>
      <c r="BL152" s="14" t="s">
        <v>125</v>
      </c>
      <c r="BM152" s="238" t="s">
        <v>222</v>
      </c>
    </row>
    <row r="153" s="2" customFormat="1" ht="16.5" customHeight="1">
      <c r="A153" s="35"/>
      <c r="B153" s="36"/>
      <c r="C153" s="240" t="s">
        <v>223</v>
      </c>
      <c r="D153" s="240" t="s">
        <v>127</v>
      </c>
      <c r="E153" s="241" t="s">
        <v>224</v>
      </c>
      <c r="F153" s="242" t="s">
        <v>225</v>
      </c>
      <c r="G153" s="243" t="s">
        <v>124</v>
      </c>
      <c r="H153" s="244">
        <v>350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42</v>
      </c>
      <c r="O153" s="88"/>
      <c r="P153" s="236">
        <f>O153*H153</f>
        <v>0</v>
      </c>
      <c r="Q153" s="236">
        <v>0.00010000000000000001</v>
      </c>
      <c r="R153" s="236">
        <f>Q153*H153</f>
        <v>0.035000000000000003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130</v>
      </c>
      <c r="AT153" s="238" t="s">
        <v>127</v>
      </c>
      <c r="AU153" s="238" t="s">
        <v>84</v>
      </c>
      <c r="AY153" s="14" t="s">
        <v>118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82</v>
      </c>
      <c r="BK153" s="239">
        <f>ROUND(I153*H153,2)</f>
        <v>0</v>
      </c>
      <c r="BL153" s="14" t="s">
        <v>125</v>
      </c>
      <c r="BM153" s="238" t="s">
        <v>226</v>
      </c>
    </row>
    <row r="154" s="2" customFormat="1" ht="24" customHeight="1">
      <c r="A154" s="35"/>
      <c r="B154" s="36"/>
      <c r="C154" s="226" t="s">
        <v>227</v>
      </c>
      <c r="D154" s="226" t="s">
        <v>121</v>
      </c>
      <c r="E154" s="227" t="s">
        <v>228</v>
      </c>
      <c r="F154" s="228" t="s">
        <v>229</v>
      </c>
      <c r="G154" s="229" t="s">
        <v>124</v>
      </c>
      <c r="H154" s="230">
        <v>1700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42</v>
      </c>
      <c r="O154" s="88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125</v>
      </c>
      <c r="AT154" s="238" t="s">
        <v>121</v>
      </c>
      <c r="AU154" s="238" t="s">
        <v>84</v>
      </c>
      <c r="AY154" s="14" t="s">
        <v>118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82</v>
      </c>
      <c r="BK154" s="239">
        <f>ROUND(I154*H154,2)</f>
        <v>0</v>
      </c>
      <c r="BL154" s="14" t="s">
        <v>125</v>
      </c>
      <c r="BM154" s="238" t="s">
        <v>230</v>
      </c>
    </row>
    <row r="155" s="2" customFormat="1" ht="16.5" customHeight="1">
      <c r="A155" s="35"/>
      <c r="B155" s="36"/>
      <c r="C155" s="240" t="s">
        <v>231</v>
      </c>
      <c r="D155" s="240" t="s">
        <v>127</v>
      </c>
      <c r="E155" s="241" t="s">
        <v>232</v>
      </c>
      <c r="F155" s="242" t="s">
        <v>233</v>
      </c>
      <c r="G155" s="243" t="s">
        <v>124</v>
      </c>
      <c r="H155" s="244">
        <v>1700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42</v>
      </c>
      <c r="O155" s="88"/>
      <c r="P155" s="236">
        <f>O155*H155</f>
        <v>0</v>
      </c>
      <c r="Q155" s="236">
        <v>0.00012</v>
      </c>
      <c r="R155" s="236">
        <f>Q155*H155</f>
        <v>0.20400000000000002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130</v>
      </c>
      <c r="AT155" s="238" t="s">
        <v>127</v>
      </c>
      <c r="AU155" s="238" t="s">
        <v>84</v>
      </c>
      <c r="AY155" s="14" t="s">
        <v>118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82</v>
      </c>
      <c r="BK155" s="239">
        <f>ROUND(I155*H155,2)</f>
        <v>0</v>
      </c>
      <c r="BL155" s="14" t="s">
        <v>125</v>
      </c>
      <c r="BM155" s="238" t="s">
        <v>234</v>
      </c>
    </row>
    <row r="156" s="2" customFormat="1" ht="24" customHeight="1">
      <c r="A156" s="35"/>
      <c r="B156" s="36"/>
      <c r="C156" s="226" t="s">
        <v>235</v>
      </c>
      <c r="D156" s="226" t="s">
        <v>121</v>
      </c>
      <c r="E156" s="227" t="s">
        <v>236</v>
      </c>
      <c r="F156" s="228" t="s">
        <v>229</v>
      </c>
      <c r="G156" s="229" t="s">
        <v>124</v>
      </c>
      <c r="H156" s="230">
        <v>50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42</v>
      </c>
      <c r="O156" s="88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125</v>
      </c>
      <c r="AT156" s="238" t="s">
        <v>121</v>
      </c>
      <c r="AU156" s="238" t="s">
        <v>84</v>
      </c>
      <c r="AY156" s="14" t="s">
        <v>118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82</v>
      </c>
      <c r="BK156" s="239">
        <f>ROUND(I156*H156,2)</f>
        <v>0</v>
      </c>
      <c r="BL156" s="14" t="s">
        <v>125</v>
      </c>
      <c r="BM156" s="238" t="s">
        <v>237</v>
      </c>
    </row>
    <row r="157" s="2" customFormat="1" ht="16.5" customHeight="1">
      <c r="A157" s="35"/>
      <c r="B157" s="36"/>
      <c r="C157" s="240" t="s">
        <v>238</v>
      </c>
      <c r="D157" s="240" t="s">
        <v>127</v>
      </c>
      <c r="E157" s="241" t="s">
        <v>239</v>
      </c>
      <c r="F157" s="242" t="s">
        <v>240</v>
      </c>
      <c r="G157" s="243" t="s">
        <v>124</v>
      </c>
      <c r="H157" s="244">
        <v>50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42</v>
      </c>
      <c r="O157" s="88"/>
      <c r="P157" s="236">
        <f>O157*H157</f>
        <v>0</v>
      </c>
      <c r="Q157" s="236">
        <v>0.00012</v>
      </c>
      <c r="R157" s="236">
        <f>Q157*H157</f>
        <v>0.0060000000000000001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130</v>
      </c>
      <c r="AT157" s="238" t="s">
        <v>127</v>
      </c>
      <c r="AU157" s="238" t="s">
        <v>84</v>
      </c>
      <c r="AY157" s="14" t="s">
        <v>118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4" t="s">
        <v>82</v>
      </c>
      <c r="BK157" s="239">
        <f>ROUND(I157*H157,2)</f>
        <v>0</v>
      </c>
      <c r="BL157" s="14" t="s">
        <v>125</v>
      </c>
      <c r="BM157" s="238" t="s">
        <v>241</v>
      </c>
    </row>
    <row r="158" s="2" customFormat="1" ht="24" customHeight="1">
      <c r="A158" s="35"/>
      <c r="B158" s="36"/>
      <c r="C158" s="226" t="s">
        <v>130</v>
      </c>
      <c r="D158" s="226" t="s">
        <v>121</v>
      </c>
      <c r="E158" s="227" t="s">
        <v>242</v>
      </c>
      <c r="F158" s="228" t="s">
        <v>229</v>
      </c>
      <c r="G158" s="229" t="s">
        <v>124</v>
      </c>
      <c r="H158" s="230">
        <v>450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42</v>
      </c>
      <c r="O158" s="88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125</v>
      </c>
      <c r="AT158" s="238" t="s">
        <v>121</v>
      </c>
      <c r="AU158" s="238" t="s">
        <v>84</v>
      </c>
      <c r="AY158" s="14" t="s">
        <v>118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82</v>
      </c>
      <c r="BK158" s="239">
        <f>ROUND(I158*H158,2)</f>
        <v>0</v>
      </c>
      <c r="BL158" s="14" t="s">
        <v>125</v>
      </c>
      <c r="BM158" s="238" t="s">
        <v>243</v>
      </c>
    </row>
    <row r="159" s="2" customFormat="1" ht="16.5" customHeight="1">
      <c r="A159" s="35"/>
      <c r="B159" s="36"/>
      <c r="C159" s="240" t="s">
        <v>244</v>
      </c>
      <c r="D159" s="240" t="s">
        <v>127</v>
      </c>
      <c r="E159" s="241" t="s">
        <v>245</v>
      </c>
      <c r="F159" s="242" t="s">
        <v>246</v>
      </c>
      <c r="G159" s="243" t="s">
        <v>124</v>
      </c>
      <c r="H159" s="244">
        <v>450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42</v>
      </c>
      <c r="O159" s="88"/>
      <c r="P159" s="236">
        <f>O159*H159</f>
        <v>0</v>
      </c>
      <c r="Q159" s="236">
        <v>0.00017000000000000001</v>
      </c>
      <c r="R159" s="236">
        <f>Q159*H159</f>
        <v>0.076500000000000012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130</v>
      </c>
      <c r="AT159" s="238" t="s">
        <v>127</v>
      </c>
      <c r="AU159" s="238" t="s">
        <v>84</v>
      </c>
      <c r="AY159" s="14" t="s">
        <v>118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82</v>
      </c>
      <c r="BK159" s="239">
        <f>ROUND(I159*H159,2)</f>
        <v>0</v>
      </c>
      <c r="BL159" s="14" t="s">
        <v>125</v>
      </c>
      <c r="BM159" s="238" t="s">
        <v>247</v>
      </c>
    </row>
    <row r="160" s="2" customFormat="1" ht="24" customHeight="1">
      <c r="A160" s="35"/>
      <c r="B160" s="36"/>
      <c r="C160" s="226" t="s">
        <v>248</v>
      </c>
      <c r="D160" s="226" t="s">
        <v>121</v>
      </c>
      <c r="E160" s="227" t="s">
        <v>249</v>
      </c>
      <c r="F160" s="228" t="s">
        <v>229</v>
      </c>
      <c r="G160" s="229" t="s">
        <v>124</v>
      </c>
      <c r="H160" s="230">
        <v>30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42</v>
      </c>
      <c r="O160" s="88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125</v>
      </c>
      <c r="AT160" s="238" t="s">
        <v>121</v>
      </c>
      <c r="AU160" s="238" t="s">
        <v>84</v>
      </c>
      <c r="AY160" s="14" t="s">
        <v>118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82</v>
      </c>
      <c r="BK160" s="239">
        <f>ROUND(I160*H160,2)</f>
        <v>0</v>
      </c>
      <c r="BL160" s="14" t="s">
        <v>125</v>
      </c>
      <c r="BM160" s="238" t="s">
        <v>250</v>
      </c>
    </row>
    <row r="161" s="2" customFormat="1" ht="16.5" customHeight="1">
      <c r="A161" s="35"/>
      <c r="B161" s="36"/>
      <c r="C161" s="240" t="s">
        <v>251</v>
      </c>
      <c r="D161" s="240" t="s">
        <v>127</v>
      </c>
      <c r="E161" s="241" t="s">
        <v>252</v>
      </c>
      <c r="F161" s="242" t="s">
        <v>253</v>
      </c>
      <c r="G161" s="243" t="s">
        <v>124</v>
      </c>
      <c r="H161" s="244">
        <v>30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42</v>
      </c>
      <c r="O161" s="88"/>
      <c r="P161" s="236">
        <f>O161*H161</f>
        <v>0</v>
      </c>
      <c r="Q161" s="236">
        <v>0.00023000000000000001</v>
      </c>
      <c r="R161" s="236">
        <f>Q161*H161</f>
        <v>0.0068999999999999999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130</v>
      </c>
      <c r="AT161" s="238" t="s">
        <v>127</v>
      </c>
      <c r="AU161" s="238" t="s">
        <v>84</v>
      </c>
      <c r="AY161" s="14" t="s">
        <v>118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4" t="s">
        <v>82</v>
      </c>
      <c r="BK161" s="239">
        <f>ROUND(I161*H161,2)</f>
        <v>0</v>
      </c>
      <c r="BL161" s="14" t="s">
        <v>125</v>
      </c>
      <c r="BM161" s="238" t="s">
        <v>254</v>
      </c>
    </row>
    <row r="162" s="2" customFormat="1" ht="24" customHeight="1">
      <c r="A162" s="35"/>
      <c r="B162" s="36"/>
      <c r="C162" s="226" t="s">
        <v>255</v>
      </c>
      <c r="D162" s="226" t="s">
        <v>121</v>
      </c>
      <c r="E162" s="227" t="s">
        <v>256</v>
      </c>
      <c r="F162" s="228" t="s">
        <v>257</v>
      </c>
      <c r="G162" s="229" t="s">
        <v>124</v>
      </c>
      <c r="H162" s="230">
        <v>200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42</v>
      </c>
      <c r="O162" s="88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125</v>
      </c>
      <c r="AT162" s="238" t="s">
        <v>121</v>
      </c>
      <c r="AU162" s="238" t="s">
        <v>84</v>
      </c>
      <c r="AY162" s="14" t="s">
        <v>118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82</v>
      </c>
      <c r="BK162" s="239">
        <f>ROUND(I162*H162,2)</f>
        <v>0</v>
      </c>
      <c r="BL162" s="14" t="s">
        <v>125</v>
      </c>
      <c r="BM162" s="238" t="s">
        <v>258</v>
      </c>
    </row>
    <row r="163" s="2" customFormat="1" ht="24" customHeight="1">
      <c r="A163" s="35"/>
      <c r="B163" s="36"/>
      <c r="C163" s="240" t="s">
        <v>259</v>
      </c>
      <c r="D163" s="240" t="s">
        <v>127</v>
      </c>
      <c r="E163" s="241" t="s">
        <v>260</v>
      </c>
      <c r="F163" s="242" t="s">
        <v>261</v>
      </c>
      <c r="G163" s="243" t="s">
        <v>124</v>
      </c>
      <c r="H163" s="244">
        <v>200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42</v>
      </c>
      <c r="O163" s="88"/>
      <c r="P163" s="236">
        <f>O163*H163</f>
        <v>0</v>
      </c>
      <c r="Q163" s="236">
        <v>0.00013999999999999999</v>
      </c>
      <c r="R163" s="236">
        <f>Q163*H163</f>
        <v>0.027999999999999997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130</v>
      </c>
      <c r="AT163" s="238" t="s">
        <v>127</v>
      </c>
      <c r="AU163" s="238" t="s">
        <v>84</v>
      </c>
      <c r="AY163" s="14" t="s">
        <v>118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82</v>
      </c>
      <c r="BK163" s="239">
        <f>ROUND(I163*H163,2)</f>
        <v>0</v>
      </c>
      <c r="BL163" s="14" t="s">
        <v>125</v>
      </c>
      <c r="BM163" s="238" t="s">
        <v>262</v>
      </c>
    </row>
    <row r="164" s="2" customFormat="1" ht="24" customHeight="1">
      <c r="A164" s="35"/>
      <c r="B164" s="36"/>
      <c r="C164" s="226" t="s">
        <v>263</v>
      </c>
      <c r="D164" s="226" t="s">
        <v>121</v>
      </c>
      <c r="E164" s="227" t="s">
        <v>264</v>
      </c>
      <c r="F164" s="228" t="s">
        <v>265</v>
      </c>
      <c r="G164" s="229" t="s">
        <v>124</v>
      </c>
      <c r="H164" s="230">
        <v>75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42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125</v>
      </c>
      <c r="AT164" s="238" t="s">
        <v>121</v>
      </c>
      <c r="AU164" s="238" t="s">
        <v>84</v>
      </c>
      <c r="AY164" s="14" t="s">
        <v>118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82</v>
      </c>
      <c r="BK164" s="239">
        <f>ROUND(I164*H164,2)</f>
        <v>0</v>
      </c>
      <c r="BL164" s="14" t="s">
        <v>125</v>
      </c>
      <c r="BM164" s="238" t="s">
        <v>266</v>
      </c>
    </row>
    <row r="165" s="2" customFormat="1" ht="16.5" customHeight="1">
      <c r="A165" s="35"/>
      <c r="B165" s="36"/>
      <c r="C165" s="240" t="s">
        <v>267</v>
      </c>
      <c r="D165" s="240" t="s">
        <v>127</v>
      </c>
      <c r="E165" s="241" t="s">
        <v>268</v>
      </c>
      <c r="F165" s="242" t="s">
        <v>269</v>
      </c>
      <c r="G165" s="243" t="s">
        <v>124</v>
      </c>
      <c r="H165" s="244">
        <v>75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42</v>
      </c>
      <c r="O165" s="88"/>
      <c r="P165" s="236">
        <f>O165*H165</f>
        <v>0</v>
      </c>
      <c r="Q165" s="236">
        <v>0.00013999999999999999</v>
      </c>
      <c r="R165" s="236">
        <f>Q165*H165</f>
        <v>0.010499999999999999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130</v>
      </c>
      <c r="AT165" s="238" t="s">
        <v>127</v>
      </c>
      <c r="AU165" s="238" t="s">
        <v>84</v>
      </c>
      <c r="AY165" s="14" t="s">
        <v>118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82</v>
      </c>
      <c r="BK165" s="239">
        <f>ROUND(I165*H165,2)</f>
        <v>0</v>
      </c>
      <c r="BL165" s="14" t="s">
        <v>125</v>
      </c>
      <c r="BM165" s="238" t="s">
        <v>270</v>
      </c>
    </row>
    <row r="166" s="2" customFormat="1" ht="24" customHeight="1">
      <c r="A166" s="35"/>
      <c r="B166" s="36"/>
      <c r="C166" s="226" t="s">
        <v>271</v>
      </c>
      <c r="D166" s="226" t="s">
        <v>121</v>
      </c>
      <c r="E166" s="227" t="s">
        <v>272</v>
      </c>
      <c r="F166" s="228" t="s">
        <v>273</v>
      </c>
      <c r="G166" s="229" t="s">
        <v>124</v>
      </c>
      <c r="H166" s="230">
        <v>100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42</v>
      </c>
      <c r="O166" s="88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125</v>
      </c>
      <c r="AT166" s="238" t="s">
        <v>121</v>
      </c>
      <c r="AU166" s="238" t="s">
        <v>84</v>
      </c>
      <c r="AY166" s="14" t="s">
        <v>118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4" t="s">
        <v>82</v>
      </c>
      <c r="BK166" s="239">
        <f>ROUND(I166*H166,2)</f>
        <v>0</v>
      </c>
      <c r="BL166" s="14" t="s">
        <v>125</v>
      </c>
      <c r="BM166" s="238" t="s">
        <v>274</v>
      </c>
    </row>
    <row r="167" s="2" customFormat="1" ht="24" customHeight="1">
      <c r="A167" s="35"/>
      <c r="B167" s="36"/>
      <c r="C167" s="240" t="s">
        <v>275</v>
      </c>
      <c r="D167" s="240" t="s">
        <v>127</v>
      </c>
      <c r="E167" s="241" t="s">
        <v>276</v>
      </c>
      <c r="F167" s="242" t="s">
        <v>277</v>
      </c>
      <c r="G167" s="243" t="s">
        <v>124</v>
      </c>
      <c r="H167" s="244">
        <v>100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42</v>
      </c>
      <c r="O167" s="88"/>
      <c r="P167" s="236">
        <f>O167*H167</f>
        <v>0</v>
      </c>
      <c r="Q167" s="236">
        <v>0.00016000000000000001</v>
      </c>
      <c r="R167" s="236">
        <f>Q167*H167</f>
        <v>0.016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130</v>
      </c>
      <c r="AT167" s="238" t="s">
        <v>127</v>
      </c>
      <c r="AU167" s="238" t="s">
        <v>84</v>
      </c>
      <c r="AY167" s="14" t="s">
        <v>118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82</v>
      </c>
      <c r="BK167" s="239">
        <f>ROUND(I167*H167,2)</f>
        <v>0</v>
      </c>
      <c r="BL167" s="14" t="s">
        <v>125</v>
      </c>
      <c r="BM167" s="238" t="s">
        <v>278</v>
      </c>
    </row>
    <row r="168" s="2" customFormat="1" ht="24" customHeight="1">
      <c r="A168" s="35"/>
      <c r="B168" s="36"/>
      <c r="C168" s="226" t="s">
        <v>279</v>
      </c>
      <c r="D168" s="226" t="s">
        <v>121</v>
      </c>
      <c r="E168" s="227" t="s">
        <v>280</v>
      </c>
      <c r="F168" s="228" t="s">
        <v>281</v>
      </c>
      <c r="G168" s="229" t="s">
        <v>124</v>
      </c>
      <c r="H168" s="230">
        <v>75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42</v>
      </c>
      <c r="O168" s="88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125</v>
      </c>
      <c r="AT168" s="238" t="s">
        <v>121</v>
      </c>
      <c r="AU168" s="238" t="s">
        <v>84</v>
      </c>
      <c r="AY168" s="14" t="s">
        <v>118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4" t="s">
        <v>82</v>
      </c>
      <c r="BK168" s="239">
        <f>ROUND(I168*H168,2)</f>
        <v>0</v>
      </c>
      <c r="BL168" s="14" t="s">
        <v>125</v>
      </c>
      <c r="BM168" s="238" t="s">
        <v>282</v>
      </c>
    </row>
    <row r="169" s="2" customFormat="1" ht="16.5" customHeight="1">
      <c r="A169" s="35"/>
      <c r="B169" s="36"/>
      <c r="C169" s="240" t="s">
        <v>283</v>
      </c>
      <c r="D169" s="240" t="s">
        <v>127</v>
      </c>
      <c r="E169" s="241" t="s">
        <v>284</v>
      </c>
      <c r="F169" s="242" t="s">
        <v>285</v>
      </c>
      <c r="G169" s="243" t="s">
        <v>124</v>
      </c>
      <c r="H169" s="244">
        <v>75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42</v>
      </c>
      <c r="O169" s="88"/>
      <c r="P169" s="236">
        <f>O169*H169</f>
        <v>0</v>
      </c>
      <c r="Q169" s="236">
        <v>0.00016000000000000001</v>
      </c>
      <c r="R169" s="236">
        <f>Q169*H169</f>
        <v>0.012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130</v>
      </c>
      <c r="AT169" s="238" t="s">
        <v>127</v>
      </c>
      <c r="AU169" s="238" t="s">
        <v>84</v>
      </c>
      <c r="AY169" s="14" t="s">
        <v>118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4" t="s">
        <v>82</v>
      </c>
      <c r="BK169" s="239">
        <f>ROUND(I169*H169,2)</f>
        <v>0</v>
      </c>
      <c r="BL169" s="14" t="s">
        <v>125</v>
      </c>
      <c r="BM169" s="238" t="s">
        <v>286</v>
      </c>
    </row>
    <row r="170" s="2" customFormat="1" ht="24" customHeight="1">
      <c r="A170" s="35"/>
      <c r="B170" s="36"/>
      <c r="C170" s="226" t="s">
        <v>287</v>
      </c>
      <c r="D170" s="226" t="s">
        <v>121</v>
      </c>
      <c r="E170" s="227" t="s">
        <v>288</v>
      </c>
      <c r="F170" s="228" t="s">
        <v>289</v>
      </c>
      <c r="G170" s="229" t="s">
        <v>124</v>
      </c>
      <c r="H170" s="230">
        <v>40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42</v>
      </c>
      <c r="O170" s="88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125</v>
      </c>
      <c r="AT170" s="238" t="s">
        <v>121</v>
      </c>
      <c r="AU170" s="238" t="s">
        <v>84</v>
      </c>
      <c r="AY170" s="14" t="s">
        <v>118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82</v>
      </c>
      <c r="BK170" s="239">
        <f>ROUND(I170*H170,2)</f>
        <v>0</v>
      </c>
      <c r="BL170" s="14" t="s">
        <v>125</v>
      </c>
      <c r="BM170" s="238" t="s">
        <v>290</v>
      </c>
    </row>
    <row r="171" s="2" customFormat="1" ht="16.5" customHeight="1">
      <c r="A171" s="35"/>
      <c r="B171" s="36"/>
      <c r="C171" s="240" t="s">
        <v>291</v>
      </c>
      <c r="D171" s="240" t="s">
        <v>127</v>
      </c>
      <c r="E171" s="241" t="s">
        <v>292</v>
      </c>
      <c r="F171" s="242" t="s">
        <v>293</v>
      </c>
      <c r="G171" s="243" t="s">
        <v>124</v>
      </c>
      <c r="H171" s="244">
        <v>40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42</v>
      </c>
      <c r="O171" s="88"/>
      <c r="P171" s="236">
        <f>O171*H171</f>
        <v>0</v>
      </c>
      <c r="Q171" s="236">
        <v>0.00052999999999999998</v>
      </c>
      <c r="R171" s="236">
        <f>Q171*H171</f>
        <v>0.0212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130</v>
      </c>
      <c r="AT171" s="238" t="s">
        <v>127</v>
      </c>
      <c r="AU171" s="238" t="s">
        <v>84</v>
      </c>
      <c r="AY171" s="14" t="s">
        <v>118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82</v>
      </c>
      <c r="BK171" s="239">
        <f>ROUND(I171*H171,2)</f>
        <v>0</v>
      </c>
      <c r="BL171" s="14" t="s">
        <v>125</v>
      </c>
      <c r="BM171" s="238" t="s">
        <v>294</v>
      </c>
    </row>
    <row r="172" s="2" customFormat="1" ht="24" customHeight="1">
      <c r="A172" s="35"/>
      <c r="B172" s="36"/>
      <c r="C172" s="226" t="s">
        <v>295</v>
      </c>
      <c r="D172" s="226" t="s">
        <v>121</v>
      </c>
      <c r="E172" s="227" t="s">
        <v>296</v>
      </c>
      <c r="F172" s="228" t="s">
        <v>297</v>
      </c>
      <c r="G172" s="229" t="s">
        <v>124</v>
      </c>
      <c r="H172" s="230">
        <v>15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42</v>
      </c>
      <c r="O172" s="88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125</v>
      </c>
      <c r="AT172" s="238" t="s">
        <v>121</v>
      </c>
      <c r="AU172" s="238" t="s">
        <v>84</v>
      </c>
      <c r="AY172" s="14" t="s">
        <v>118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82</v>
      </c>
      <c r="BK172" s="239">
        <f>ROUND(I172*H172,2)</f>
        <v>0</v>
      </c>
      <c r="BL172" s="14" t="s">
        <v>125</v>
      </c>
      <c r="BM172" s="238" t="s">
        <v>298</v>
      </c>
    </row>
    <row r="173" s="2" customFormat="1" ht="16.5" customHeight="1">
      <c r="A173" s="35"/>
      <c r="B173" s="36"/>
      <c r="C173" s="240" t="s">
        <v>299</v>
      </c>
      <c r="D173" s="240" t="s">
        <v>127</v>
      </c>
      <c r="E173" s="241" t="s">
        <v>300</v>
      </c>
      <c r="F173" s="242" t="s">
        <v>301</v>
      </c>
      <c r="G173" s="243" t="s">
        <v>124</v>
      </c>
      <c r="H173" s="244">
        <v>15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42</v>
      </c>
      <c r="O173" s="88"/>
      <c r="P173" s="236">
        <f>O173*H173</f>
        <v>0</v>
      </c>
      <c r="Q173" s="236">
        <v>0.00089999999999999998</v>
      </c>
      <c r="R173" s="236">
        <f>Q173*H173</f>
        <v>0.0135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130</v>
      </c>
      <c r="AT173" s="238" t="s">
        <v>127</v>
      </c>
      <c r="AU173" s="238" t="s">
        <v>84</v>
      </c>
      <c r="AY173" s="14" t="s">
        <v>118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4" t="s">
        <v>82</v>
      </c>
      <c r="BK173" s="239">
        <f>ROUND(I173*H173,2)</f>
        <v>0</v>
      </c>
      <c r="BL173" s="14" t="s">
        <v>125</v>
      </c>
      <c r="BM173" s="238" t="s">
        <v>302</v>
      </c>
    </row>
    <row r="174" s="2" customFormat="1" ht="24" customHeight="1">
      <c r="A174" s="35"/>
      <c r="B174" s="36"/>
      <c r="C174" s="226" t="s">
        <v>303</v>
      </c>
      <c r="D174" s="226" t="s">
        <v>121</v>
      </c>
      <c r="E174" s="227" t="s">
        <v>304</v>
      </c>
      <c r="F174" s="228" t="s">
        <v>305</v>
      </c>
      <c r="G174" s="229" t="s">
        <v>124</v>
      </c>
      <c r="H174" s="230">
        <v>30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42</v>
      </c>
      <c r="O174" s="88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125</v>
      </c>
      <c r="AT174" s="238" t="s">
        <v>121</v>
      </c>
      <c r="AU174" s="238" t="s">
        <v>84</v>
      </c>
      <c r="AY174" s="14" t="s">
        <v>118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82</v>
      </c>
      <c r="BK174" s="239">
        <f>ROUND(I174*H174,2)</f>
        <v>0</v>
      </c>
      <c r="BL174" s="14" t="s">
        <v>125</v>
      </c>
      <c r="BM174" s="238" t="s">
        <v>306</v>
      </c>
    </row>
    <row r="175" s="2" customFormat="1" ht="16.5" customHeight="1">
      <c r="A175" s="35"/>
      <c r="B175" s="36"/>
      <c r="C175" s="240" t="s">
        <v>307</v>
      </c>
      <c r="D175" s="240" t="s">
        <v>127</v>
      </c>
      <c r="E175" s="241" t="s">
        <v>308</v>
      </c>
      <c r="F175" s="242" t="s">
        <v>309</v>
      </c>
      <c r="G175" s="243" t="s">
        <v>124</v>
      </c>
      <c r="H175" s="244">
        <v>30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42</v>
      </c>
      <c r="O175" s="88"/>
      <c r="P175" s="236">
        <f>O175*H175</f>
        <v>0</v>
      </c>
      <c r="Q175" s="236">
        <v>0.00052999999999999998</v>
      </c>
      <c r="R175" s="236">
        <f>Q175*H175</f>
        <v>0.015900000000000001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130</v>
      </c>
      <c r="AT175" s="238" t="s">
        <v>127</v>
      </c>
      <c r="AU175" s="238" t="s">
        <v>84</v>
      </c>
      <c r="AY175" s="14" t="s">
        <v>118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4" t="s">
        <v>82</v>
      </c>
      <c r="BK175" s="239">
        <f>ROUND(I175*H175,2)</f>
        <v>0</v>
      </c>
      <c r="BL175" s="14" t="s">
        <v>125</v>
      </c>
      <c r="BM175" s="238" t="s">
        <v>310</v>
      </c>
    </row>
    <row r="176" s="2" customFormat="1" ht="36" customHeight="1">
      <c r="A176" s="35"/>
      <c r="B176" s="36"/>
      <c r="C176" s="226" t="s">
        <v>311</v>
      </c>
      <c r="D176" s="226" t="s">
        <v>121</v>
      </c>
      <c r="E176" s="227" t="s">
        <v>312</v>
      </c>
      <c r="F176" s="228" t="s">
        <v>313</v>
      </c>
      <c r="G176" s="229" t="s">
        <v>124</v>
      </c>
      <c r="H176" s="230">
        <v>400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42</v>
      </c>
      <c r="O176" s="88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314</v>
      </c>
      <c r="AT176" s="238" t="s">
        <v>121</v>
      </c>
      <c r="AU176" s="238" t="s">
        <v>84</v>
      </c>
      <c r="AY176" s="14" t="s">
        <v>118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4" t="s">
        <v>82</v>
      </c>
      <c r="BK176" s="239">
        <f>ROUND(I176*H176,2)</f>
        <v>0</v>
      </c>
      <c r="BL176" s="14" t="s">
        <v>314</v>
      </c>
      <c r="BM176" s="238" t="s">
        <v>315</v>
      </c>
    </row>
    <row r="177" s="2" customFormat="1" ht="16.5" customHeight="1">
      <c r="A177" s="35"/>
      <c r="B177" s="36"/>
      <c r="C177" s="240" t="s">
        <v>316</v>
      </c>
      <c r="D177" s="240" t="s">
        <v>127</v>
      </c>
      <c r="E177" s="241" t="s">
        <v>317</v>
      </c>
      <c r="F177" s="242" t="s">
        <v>318</v>
      </c>
      <c r="G177" s="243" t="s">
        <v>124</v>
      </c>
      <c r="H177" s="244">
        <v>300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42</v>
      </c>
      <c r="O177" s="88"/>
      <c r="P177" s="236">
        <f>O177*H177</f>
        <v>0</v>
      </c>
      <c r="Q177" s="236">
        <v>6.9999999999999994E-05</v>
      </c>
      <c r="R177" s="236">
        <f>Q177*H177</f>
        <v>0.020999999999999998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184</v>
      </c>
      <c r="AT177" s="238" t="s">
        <v>127</v>
      </c>
      <c r="AU177" s="238" t="s">
        <v>84</v>
      </c>
      <c r="AY177" s="14" t="s">
        <v>118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4" t="s">
        <v>82</v>
      </c>
      <c r="BK177" s="239">
        <f>ROUND(I177*H177,2)</f>
        <v>0</v>
      </c>
      <c r="BL177" s="14" t="s">
        <v>184</v>
      </c>
      <c r="BM177" s="238" t="s">
        <v>319</v>
      </c>
    </row>
    <row r="178" s="2" customFormat="1" ht="16.5" customHeight="1">
      <c r="A178" s="35"/>
      <c r="B178" s="36"/>
      <c r="C178" s="240" t="s">
        <v>320</v>
      </c>
      <c r="D178" s="240" t="s">
        <v>127</v>
      </c>
      <c r="E178" s="241" t="s">
        <v>321</v>
      </c>
      <c r="F178" s="242" t="s">
        <v>322</v>
      </c>
      <c r="G178" s="243" t="s">
        <v>124</v>
      </c>
      <c r="H178" s="244">
        <v>100</v>
      </c>
      <c r="I178" s="245"/>
      <c r="J178" s="246">
        <f>ROUND(I178*H178,2)</f>
        <v>0</v>
      </c>
      <c r="K178" s="247"/>
      <c r="L178" s="248"/>
      <c r="M178" s="249" t="s">
        <v>1</v>
      </c>
      <c r="N178" s="250" t="s">
        <v>42</v>
      </c>
      <c r="O178" s="88"/>
      <c r="P178" s="236">
        <f>O178*H178</f>
        <v>0</v>
      </c>
      <c r="Q178" s="236">
        <v>0.00018000000000000001</v>
      </c>
      <c r="R178" s="236">
        <f>Q178*H178</f>
        <v>0.018000000000000002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184</v>
      </c>
      <c r="AT178" s="238" t="s">
        <v>127</v>
      </c>
      <c r="AU178" s="238" t="s">
        <v>84</v>
      </c>
      <c r="AY178" s="14" t="s">
        <v>118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4" t="s">
        <v>82</v>
      </c>
      <c r="BK178" s="239">
        <f>ROUND(I178*H178,2)</f>
        <v>0</v>
      </c>
      <c r="BL178" s="14" t="s">
        <v>184</v>
      </c>
      <c r="BM178" s="238" t="s">
        <v>323</v>
      </c>
    </row>
    <row r="179" s="2" customFormat="1" ht="24" customHeight="1">
      <c r="A179" s="35"/>
      <c r="B179" s="36"/>
      <c r="C179" s="226" t="s">
        <v>324</v>
      </c>
      <c r="D179" s="226" t="s">
        <v>121</v>
      </c>
      <c r="E179" s="227" t="s">
        <v>325</v>
      </c>
      <c r="F179" s="228" t="s">
        <v>326</v>
      </c>
      <c r="G179" s="229" t="s">
        <v>180</v>
      </c>
      <c r="H179" s="230">
        <v>2500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42</v>
      </c>
      <c r="O179" s="88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125</v>
      </c>
      <c r="AT179" s="238" t="s">
        <v>121</v>
      </c>
      <c r="AU179" s="238" t="s">
        <v>84</v>
      </c>
      <c r="AY179" s="14" t="s">
        <v>118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4" t="s">
        <v>82</v>
      </c>
      <c r="BK179" s="239">
        <f>ROUND(I179*H179,2)</f>
        <v>0</v>
      </c>
      <c r="BL179" s="14" t="s">
        <v>125</v>
      </c>
      <c r="BM179" s="238" t="s">
        <v>327</v>
      </c>
    </row>
    <row r="180" s="2" customFormat="1" ht="24" customHeight="1">
      <c r="A180" s="35"/>
      <c r="B180" s="36"/>
      <c r="C180" s="226" t="s">
        <v>328</v>
      </c>
      <c r="D180" s="226" t="s">
        <v>121</v>
      </c>
      <c r="E180" s="227" t="s">
        <v>329</v>
      </c>
      <c r="F180" s="228" t="s">
        <v>330</v>
      </c>
      <c r="G180" s="229" t="s">
        <v>180</v>
      </c>
      <c r="H180" s="230">
        <v>50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42</v>
      </c>
      <c r="O180" s="88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125</v>
      </c>
      <c r="AT180" s="238" t="s">
        <v>121</v>
      </c>
      <c r="AU180" s="238" t="s">
        <v>84</v>
      </c>
      <c r="AY180" s="14" t="s">
        <v>118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4" t="s">
        <v>82</v>
      </c>
      <c r="BK180" s="239">
        <f>ROUND(I180*H180,2)</f>
        <v>0</v>
      </c>
      <c r="BL180" s="14" t="s">
        <v>125</v>
      </c>
      <c r="BM180" s="238" t="s">
        <v>331</v>
      </c>
    </row>
    <row r="181" s="2" customFormat="1" ht="24" customHeight="1">
      <c r="A181" s="35"/>
      <c r="B181" s="36"/>
      <c r="C181" s="226" t="s">
        <v>332</v>
      </c>
      <c r="D181" s="226" t="s">
        <v>121</v>
      </c>
      <c r="E181" s="227" t="s">
        <v>333</v>
      </c>
      <c r="F181" s="228" t="s">
        <v>334</v>
      </c>
      <c r="G181" s="229" t="s">
        <v>180</v>
      </c>
      <c r="H181" s="230">
        <v>100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42</v>
      </c>
      <c r="O181" s="88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125</v>
      </c>
      <c r="AT181" s="238" t="s">
        <v>121</v>
      </c>
      <c r="AU181" s="238" t="s">
        <v>84</v>
      </c>
      <c r="AY181" s="14" t="s">
        <v>118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4" t="s">
        <v>82</v>
      </c>
      <c r="BK181" s="239">
        <f>ROUND(I181*H181,2)</f>
        <v>0</v>
      </c>
      <c r="BL181" s="14" t="s">
        <v>125</v>
      </c>
      <c r="BM181" s="238" t="s">
        <v>335</v>
      </c>
    </row>
    <row r="182" s="2" customFormat="1" ht="24" customHeight="1">
      <c r="A182" s="35"/>
      <c r="B182" s="36"/>
      <c r="C182" s="226" t="s">
        <v>336</v>
      </c>
      <c r="D182" s="226" t="s">
        <v>121</v>
      </c>
      <c r="E182" s="227" t="s">
        <v>337</v>
      </c>
      <c r="F182" s="228" t="s">
        <v>338</v>
      </c>
      <c r="G182" s="229" t="s">
        <v>180</v>
      </c>
      <c r="H182" s="230">
        <v>20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42</v>
      </c>
      <c r="O182" s="88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125</v>
      </c>
      <c r="AT182" s="238" t="s">
        <v>121</v>
      </c>
      <c r="AU182" s="238" t="s">
        <v>84</v>
      </c>
      <c r="AY182" s="14" t="s">
        <v>118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4" t="s">
        <v>82</v>
      </c>
      <c r="BK182" s="239">
        <f>ROUND(I182*H182,2)</f>
        <v>0</v>
      </c>
      <c r="BL182" s="14" t="s">
        <v>125</v>
      </c>
      <c r="BM182" s="238" t="s">
        <v>339</v>
      </c>
    </row>
    <row r="183" s="2" customFormat="1" ht="24" customHeight="1">
      <c r="A183" s="35"/>
      <c r="B183" s="36"/>
      <c r="C183" s="226" t="s">
        <v>340</v>
      </c>
      <c r="D183" s="226" t="s">
        <v>121</v>
      </c>
      <c r="E183" s="227" t="s">
        <v>341</v>
      </c>
      <c r="F183" s="228" t="s">
        <v>342</v>
      </c>
      <c r="G183" s="229" t="s">
        <v>180</v>
      </c>
      <c r="H183" s="230">
        <v>50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42</v>
      </c>
      <c r="O183" s="88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125</v>
      </c>
      <c r="AT183" s="238" t="s">
        <v>121</v>
      </c>
      <c r="AU183" s="238" t="s">
        <v>84</v>
      </c>
      <c r="AY183" s="14" t="s">
        <v>118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4" t="s">
        <v>82</v>
      </c>
      <c r="BK183" s="239">
        <f>ROUND(I183*H183,2)</f>
        <v>0</v>
      </c>
      <c r="BL183" s="14" t="s">
        <v>125</v>
      </c>
      <c r="BM183" s="238" t="s">
        <v>343</v>
      </c>
    </row>
    <row r="184" s="2" customFormat="1" ht="24" customHeight="1">
      <c r="A184" s="35"/>
      <c r="B184" s="36"/>
      <c r="C184" s="226" t="s">
        <v>344</v>
      </c>
      <c r="D184" s="226" t="s">
        <v>121</v>
      </c>
      <c r="E184" s="227" t="s">
        <v>345</v>
      </c>
      <c r="F184" s="228" t="s">
        <v>346</v>
      </c>
      <c r="G184" s="229" t="s">
        <v>180</v>
      </c>
      <c r="H184" s="230">
        <v>1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42</v>
      </c>
      <c r="O184" s="88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125</v>
      </c>
      <c r="AT184" s="238" t="s">
        <v>121</v>
      </c>
      <c r="AU184" s="238" t="s">
        <v>84</v>
      </c>
      <c r="AY184" s="14" t="s">
        <v>118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4" t="s">
        <v>82</v>
      </c>
      <c r="BK184" s="239">
        <f>ROUND(I184*H184,2)</f>
        <v>0</v>
      </c>
      <c r="BL184" s="14" t="s">
        <v>125</v>
      </c>
      <c r="BM184" s="238" t="s">
        <v>347</v>
      </c>
    </row>
    <row r="185" s="12" customFormat="1" ht="22.8" customHeight="1">
      <c r="A185" s="12"/>
      <c r="B185" s="210"/>
      <c r="C185" s="211"/>
      <c r="D185" s="212" t="s">
        <v>76</v>
      </c>
      <c r="E185" s="224" t="s">
        <v>348</v>
      </c>
      <c r="F185" s="224" t="s">
        <v>349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SUM(P186:P200)</f>
        <v>0</v>
      </c>
      <c r="Q185" s="218"/>
      <c r="R185" s="219">
        <f>SUM(R186:R200)</f>
        <v>0.039948000000000004</v>
      </c>
      <c r="S185" s="218"/>
      <c r="T185" s="220">
        <f>SUM(T186:T200)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84</v>
      </c>
      <c r="AT185" s="222" t="s">
        <v>76</v>
      </c>
      <c r="AU185" s="222" t="s">
        <v>82</v>
      </c>
      <c r="AY185" s="221" t="s">
        <v>118</v>
      </c>
      <c r="BK185" s="223">
        <f>SUM(BK186:BK200)</f>
        <v>0</v>
      </c>
    </row>
    <row r="186" s="2" customFormat="1" ht="24" customHeight="1">
      <c r="A186" s="35"/>
      <c r="B186" s="36"/>
      <c r="C186" s="226" t="s">
        <v>350</v>
      </c>
      <c r="D186" s="226" t="s">
        <v>121</v>
      </c>
      <c r="E186" s="227" t="s">
        <v>351</v>
      </c>
      <c r="F186" s="228" t="s">
        <v>352</v>
      </c>
      <c r="G186" s="229" t="s">
        <v>180</v>
      </c>
      <c r="H186" s="230">
        <v>1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42</v>
      </c>
      <c r="O186" s="88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125</v>
      </c>
      <c r="AT186" s="238" t="s">
        <v>121</v>
      </c>
      <c r="AU186" s="238" t="s">
        <v>84</v>
      </c>
      <c r="AY186" s="14" t="s">
        <v>118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4" t="s">
        <v>82</v>
      </c>
      <c r="BK186" s="239">
        <f>ROUND(I186*H186,2)</f>
        <v>0</v>
      </c>
      <c r="BL186" s="14" t="s">
        <v>125</v>
      </c>
      <c r="BM186" s="238" t="s">
        <v>353</v>
      </c>
    </row>
    <row r="187" s="2" customFormat="1" ht="36" customHeight="1">
      <c r="A187" s="35"/>
      <c r="B187" s="36"/>
      <c r="C187" s="240" t="s">
        <v>354</v>
      </c>
      <c r="D187" s="240" t="s">
        <v>127</v>
      </c>
      <c r="E187" s="241" t="s">
        <v>355</v>
      </c>
      <c r="F187" s="242" t="s">
        <v>356</v>
      </c>
      <c r="G187" s="243" t="s">
        <v>180</v>
      </c>
      <c r="H187" s="244">
        <v>1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42</v>
      </c>
      <c r="O187" s="88"/>
      <c r="P187" s="236">
        <f>O187*H187</f>
        <v>0</v>
      </c>
      <c r="Q187" s="236">
        <v>0.00142</v>
      </c>
      <c r="R187" s="236">
        <f>Q187*H187</f>
        <v>0.00142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130</v>
      </c>
      <c r="AT187" s="238" t="s">
        <v>127</v>
      </c>
      <c r="AU187" s="238" t="s">
        <v>84</v>
      </c>
      <c r="AY187" s="14" t="s">
        <v>118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4" t="s">
        <v>82</v>
      </c>
      <c r="BK187" s="239">
        <f>ROUND(I187*H187,2)</f>
        <v>0</v>
      </c>
      <c r="BL187" s="14" t="s">
        <v>125</v>
      </c>
      <c r="BM187" s="238" t="s">
        <v>357</v>
      </c>
    </row>
    <row r="188" s="2" customFormat="1" ht="24" customHeight="1">
      <c r="A188" s="35"/>
      <c r="B188" s="36"/>
      <c r="C188" s="226" t="s">
        <v>358</v>
      </c>
      <c r="D188" s="226" t="s">
        <v>121</v>
      </c>
      <c r="E188" s="227" t="s">
        <v>359</v>
      </c>
      <c r="F188" s="228" t="s">
        <v>360</v>
      </c>
      <c r="G188" s="229" t="s">
        <v>180</v>
      </c>
      <c r="H188" s="230">
        <v>2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42</v>
      </c>
      <c r="O188" s="88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125</v>
      </c>
      <c r="AT188" s="238" t="s">
        <v>121</v>
      </c>
      <c r="AU188" s="238" t="s">
        <v>84</v>
      </c>
      <c r="AY188" s="14" t="s">
        <v>118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4" t="s">
        <v>82</v>
      </c>
      <c r="BK188" s="239">
        <f>ROUND(I188*H188,2)</f>
        <v>0</v>
      </c>
      <c r="BL188" s="14" t="s">
        <v>125</v>
      </c>
      <c r="BM188" s="238" t="s">
        <v>361</v>
      </c>
    </row>
    <row r="189" s="2" customFormat="1" ht="60" customHeight="1">
      <c r="A189" s="35"/>
      <c r="B189" s="36"/>
      <c r="C189" s="240" t="s">
        <v>362</v>
      </c>
      <c r="D189" s="240" t="s">
        <v>127</v>
      </c>
      <c r="E189" s="241" t="s">
        <v>363</v>
      </c>
      <c r="F189" s="242" t="s">
        <v>364</v>
      </c>
      <c r="G189" s="243" t="s">
        <v>180</v>
      </c>
      <c r="H189" s="244">
        <v>1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42</v>
      </c>
      <c r="O189" s="88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130</v>
      </c>
      <c r="AT189" s="238" t="s">
        <v>127</v>
      </c>
      <c r="AU189" s="238" t="s">
        <v>84</v>
      </c>
      <c r="AY189" s="14" t="s">
        <v>118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4" t="s">
        <v>82</v>
      </c>
      <c r="BK189" s="239">
        <f>ROUND(I189*H189,2)</f>
        <v>0</v>
      </c>
      <c r="BL189" s="14" t="s">
        <v>125</v>
      </c>
      <c r="BM189" s="238" t="s">
        <v>365</v>
      </c>
    </row>
    <row r="190" s="2" customFormat="1" ht="24" customHeight="1">
      <c r="A190" s="35"/>
      <c r="B190" s="36"/>
      <c r="C190" s="240" t="s">
        <v>366</v>
      </c>
      <c r="D190" s="240" t="s">
        <v>127</v>
      </c>
      <c r="E190" s="241" t="s">
        <v>367</v>
      </c>
      <c r="F190" s="242" t="s">
        <v>368</v>
      </c>
      <c r="G190" s="243" t="s">
        <v>180</v>
      </c>
      <c r="H190" s="244">
        <v>3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42</v>
      </c>
      <c r="O190" s="88"/>
      <c r="P190" s="236">
        <f>O190*H190</f>
        <v>0</v>
      </c>
      <c r="Q190" s="236">
        <v>0.00012999999999999999</v>
      </c>
      <c r="R190" s="236">
        <f>Q190*H190</f>
        <v>0.00038999999999999994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130</v>
      </c>
      <c r="AT190" s="238" t="s">
        <v>127</v>
      </c>
      <c r="AU190" s="238" t="s">
        <v>84</v>
      </c>
      <c r="AY190" s="14" t="s">
        <v>118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4" t="s">
        <v>82</v>
      </c>
      <c r="BK190" s="239">
        <f>ROUND(I190*H190,2)</f>
        <v>0</v>
      </c>
      <c r="BL190" s="14" t="s">
        <v>125</v>
      </c>
      <c r="BM190" s="238" t="s">
        <v>369</v>
      </c>
    </row>
    <row r="191" s="2" customFormat="1" ht="48" customHeight="1">
      <c r="A191" s="35"/>
      <c r="B191" s="36"/>
      <c r="C191" s="240" t="s">
        <v>314</v>
      </c>
      <c r="D191" s="240" t="s">
        <v>127</v>
      </c>
      <c r="E191" s="241" t="s">
        <v>370</v>
      </c>
      <c r="F191" s="242" t="s">
        <v>371</v>
      </c>
      <c r="G191" s="243" t="s">
        <v>180</v>
      </c>
      <c r="H191" s="244">
        <v>1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42</v>
      </c>
      <c r="O191" s="88"/>
      <c r="P191" s="236">
        <f>O191*H191</f>
        <v>0</v>
      </c>
      <c r="Q191" s="236">
        <v>0.029000000000000001</v>
      </c>
      <c r="R191" s="236">
        <f>Q191*H191</f>
        <v>0.029000000000000001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130</v>
      </c>
      <c r="AT191" s="238" t="s">
        <v>127</v>
      </c>
      <c r="AU191" s="238" t="s">
        <v>84</v>
      </c>
      <c r="AY191" s="14" t="s">
        <v>118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4" t="s">
        <v>82</v>
      </c>
      <c r="BK191" s="239">
        <f>ROUND(I191*H191,2)</f>
        <v>0</v>
      </c>
      <c r="BL191" s="14" t="s">
        <v>125</v>
      </c>
      <c r="BM191" s="238" t="s">
        <v>372</v>
      </c>
    </row>
    <row r="192" s="2" customFormat="1" ht="24" customHeight="1">
      <c r="A192" s="35"/>
      <c r="B192" s="36"/>
      <c r="C192" s="226" t="s">
        <v>373</v>
      </c>
      <c r="D192" s="226" t="s">
        <v>121</v>
      </c>
      <c r="E192" s="227" t="s">
        <v>374</v>
      </c>
      <c r="F192" s="228" t="s">
        <v>375</v>
      </c>
      <c r="G192" s="229" t="s">
        <v>180</v>
      </c>
      <c r="H192" s="230">
        <v>1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42</v>
      </c>
      <c r="O192" s="88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125</v>
      </c>
      <c r="AT192" s="238" t="s">
        <v>121</v>
      </c>
      <c r="AU192" s="238" t="s">
        <v>84</v>
      </c>
      <c r="AY192" s="14" t="s">
        <v>118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4" t="s">
        <v>82</v>
      </c>
      <c r="BK192" s="239">
        <f>ROUND(I192*H192,2)</f>
        <v>0</v>
      </c>
      <c r="BL192" s="14" t="s">
        <v>125</v>
      </c>
      <c r="BM192" s="238" t="s">
        <v>376</v>
      </c>
    </row>
    <row r="193" s="2" customFormat="1" ht="24" customHeight="1">
      <c r="A193" s="35"/>
      <c r="B193" s="36"/>
      <c r="C193" s="240" t="s">
        <v>377</v>
      </c>
      <c r="D193" s="240" t="s">
        <v>127</v>
      </c>
      <c r="E193" s="241" t="s">
        <v>378</v>
      </c>
      <c r="F193" s="242" t="s">
        <v>379</v>
      </c>
      <c r="G193" s="243" t="s">
        <v>180</v>
      </c>
      <c r="H193" s="244">
        <v>1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42</v>
      </c>
      <c r="O193" s="88"/>
      <c r="P193" s="236">
        <f>O193*H193</f>
        <v>0</v>
      </c>
      <c r="Q193" s="236">
        <v>0.00029999999999999997</v>
      </c>
      <c r="R193" s="236">
        <f>Q193*H193</f>
        <v>0.00029999999999999997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130</v>
      </c>
      <c r="AT193" s="238" t="s">
        <v>127</v>
      </c>
      <c r="AU193" s="238" t="s">
        <v>84</v>
      </c>
      <c r="AY193" s="14" t="s">
        <v>118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4" t="s">
        <v>82</v>
      </c>
      <c r="BK193" s="239">
        <f>ROUND(I193*H193,2)</f>
        <v>0</v>
      </c>
      <c r="BL193" s="14" t="s">
        <v>125</v>
      </c>
      <c r="BM193" s="238" t="s">
        <v>380</v>
      </c>
    </row>
    <row r="194" s="2" customFormat="1" ht="16.5" customHeight="1">
      <c r="A194" s="35"/>
      <c r="B194" s="36"/>
      <c r="C194" s="226" t="s">
        <v>381</v>
      </c>
      <c r="D194" s="226" t="s">
        <v>121</v>
      </c>
      <c r="E194" s="227" t="s">
        <v>382</v>
      </c>
      <c r="F194" s="228" t="s">
        <v>383</v>
      </c>
      <c r="G194" s="229" t="s">
        <v>180</v>
      </c>
      <c r="H194" s="230">
        <v>5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42</v>
      </c>
      <c r="O194" s="88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125</v>
      </c>
      <c r="AT194" s="238" t="s">
        <v>121</v>
      </c>
      <c r="AU194" s="238" t="s">
        <v>84</v>
      </c>
      <c r="AY194" s="14" t="s">
        <v>118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4" t="s">
        <v>82</v>
      </c>
      <c r="BK194" s="239">
        <f>ROUND(I194*H194,2)</f>
        <v>0</v>
      </c>
      <c r="BL194" s="14" t="s">
        <v>125</v>
      </c>
      <c r="BM194" s="238" t="s">
        <v>384</v>
      </c>
    </row>
    <row r="195" s="2" customFormat="1" ht="16.5" customHeight="1">
      <c r="A195" s="35"/>
      <c r="B195" s="36"/>
      <c r="C195" s="240" t="s">
        <v>385</v>
      </c>
      <c r="D195" s="240" t="s">
        <v>127</v>
      </c>
      <c r="E195" s="241" t="s">
        <v>386</v>
      </c>
      <c r="F195" s="242" t="s">
        <v>387</v>
      </c>
      <c r="G195" s="243" t="s">
        <v>180</v>
      </c>
      <c r="H195" s="244">
        <v>5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42</v>
      </c>
      <c r="O195" s="88"/>
      <c r="P195" s="236">
        <f>O195*H195</f>
        <v>0</v>
      </c>
      <c r="Q195" s="236">
        <v>0.0016800000000000001</v>
      </c>
      <c r="R195" s="236">
        <f>Q195*H195</f>
        <v>0.0084000000000000012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130</v>
      </c>
      <c r="AT195" s="238" t="s">
        <v>127</v>
      </c>
      <c r="AU195" s="238" t="s">
        <v>84</v>
      </c>
      <c r="AY195" s="14" t="s">
        <v>118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4" t="s">
        <v>82</v>
      </c>
      <c r="BK195" s="239">
        <f>ROUND(I195*H195,2)</f>
        <v>0</v>
      </c>
      <c r="BL195" s="14" t="s">
        <v>125</v>
      </c>
      <c r="BM195" s="238" t="s">
        <v>388</v>
      </c>
    </row>
    <row r="196" s="2" customFormat="1" ht="24" customHeight="1">
      <c r="A196" s="35"/>
      <c r="B196" s="36"/>
      <c r="C196" s="226" t="s">
        <v>389</v>
      </c>
      <c r="D196" s="226" t="s">
        <v>121</v>
      </c>
      <c r="E196" s="227" t="s">
        <v>390</v>
      </c>
      <c r="F196" s="228" t="s">
        <v>391</v>
      </c>
      <c r="G196" s="229" t="s">
        <v>180</v>
      </c>
      <c r="H196" s="230">
        <v>3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42</v>
      </c>
      <c r="O196" s="88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125</v>
      </c>
      <c r="AT196" s="238" t="s">
        <v>121</v>
      </c>
      <c r="AU196" s="238" t="s">
        <v>84</v>
      </c>
      <c r="AY196" s="14" t="s">
        <v>118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4" t="s">
        <v>82</v>
      </c>
      <c r="BK196" s="239">
        <f>ROUND(I196*H196,2)</f>
        <v>0</v>
      </c>
      <c r="BL196" s="14" t="s">
        <v>125</v>
      </c>
      <c r="BM196" s="238" t="s">
        <v>392</v>
      </c>
    </row>
    <row r="197" s="2" customFormat="1" ht="24" customHeight="1">
      <c r="A197" s="35"/>
      <c r="B197" s="36"/>
      <c r="C197" s="240" t="s">
        <v>393</v>
      </c>
      <c r="D197" s="240" t="s">
        <v>127</v>
      </c>
      <c r="E197" s="241" t="s">
        <v>394</v>
      </c>
      <c r="F197" s="242" t="s">
        <v>395</v>
      </c>
      <c r="G197" s="243" t="s">
        <v>180</v>
      </c>
      <c r="H197" s="244">
        <v>3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42</v>
      </c>
      <c r="O197" s="88"/>
      <c r="P197" s="236">
        <f>O197*H197</f>
        <v>0</v>
      </c>
      <c r="Q197" s="236">
        <v>6.6000000000000005E-05</v>
      </c>
      <c r="R197" s="236">
        <f>Q197*H197</f>
        <v>0.00019800000000000002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130</v>
      </c>
      <c r="AT197" s="238" t="s">
        <v>127</v>
      </c>
      <c r="AU197" s="238" t="s">
        <v>84</v>
      </c>
      <c r="AY197" s="14" t="s">
        <v>118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4" t="s">
        <v>82</v>
      </c>
      <c r="BK197" s="239">
        <f>ROUND(I197*H197,2)</f>
        <v>0</v>
      </c>
      <c r="BL197" s="14" t="s">
        <v>125</v>
      </c>
      <c r="BM197" s="238" t="s">
        <v>396</v>
      </c>
    </row>
    <row r="198" s="2" customFormat="1" ht="16.5" customHeight="1">
      <c r="A198" s="35"/>
      <c r="B198" s="36"/>
      <c r="C198" s="226" t="s">
        <v>397</v>
      </c>
      <c r="D198" s="226" t="s">
        <v>121</v>
      </c>
      <c r="E198" s="227" t="s">
        <v>398</v>
      </c>
      <c r="F198" s="228" t="s">
        <v>399</v>
      </c>
      <c r="G198" s="229" t="s">
        <v>180</v>
      </c>
      <c r="H198" s="230">
        <v>2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42</v>
      </c>
      <c r="O198" s="88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125</v>
      </c>
      <c r="AT198" s="238" t="s">
        <v>121</v>
      </c>
      <c r="AU198" s="238" t="s">
        <v>84</v>
      </c>
      <c r="AY198" s="14" t="s">
        <v>118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4" t="s">
        <v>82</v>
      </c>
      <c r="BK198" s="239">
        <f>ROUND(I198*H198,2)</f>
        <v>0</v>
      </c>
      <c r="BL198" s="14" t="s">
        <v>125</v>
      </c>
      <c r="BM198" s="238" t="s">
        <v>400</v>
      </c>
    </row>
    <row r="199" s="2" customFormat="1" ht="48" customHeight="1">
      <c r="A199" s="35"/>
      <c r="B199" s="36"/>
      <c r="C199" s="240" t="s">
        <v>401</v>
      </c>
      <c r="D199" s="240" t="s">
        <v>127</v>
      </c>
      <c r="E199" s="241" t="s">
        <v>402</v>
      </c>
      <c r="F199" s="242" t="s">
        <v>403</v>
      </c>
      <c r="G199" s="243" t="s">
        <v>180</v>
      </c>
      <c r="H199" s="244">
        <v>2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42</v>
      </c>
      <c r="O199" s="88"/>
      <c r="P199" s="236">
        <f>O199*H199</f>
        <v>0</v>
      </c>
      <c r="Q199" s="236">
        <v>6.0000000000000002E-05</v>
      </c>
      <c r="R199" s="236">
        <f>Q199*H199</f>
        <v>0.00012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130</v>
      </c>
      <c r="AT199" s="238" t="s">
        <v>127</v>
      </c>
      <c r="AU199" s="238" t="s">
        <v>84</v>
      </c>
      <c r="AY199" s="14" t="s">
        <v>118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4" t="s">
        <v>82</v>
      </c>
      <c r="BK199" s="239">
        <f>ROUND(I199*H199,2)</f>
        <v>0</v>
      </c>
      <c r="BL199" s="14" t="s">
        <v>125</v>
      </c>
      <c r="BM199" s="238" t="s">
        <v>404</v>
      </c>
    </row>
    <row r="200" s="2" customFormat="1" ht="16.5" customHeight="1">
      <c r="A200" s="35"/>
      <c r="B200" s="36"/>
      <c r="C200" s="240" t="s">
        <v>405</v>
      </c>
      <c r="D200" s="240" t="s">
        <v>127</v>
      </c>
      <c r="E200" s="241" t="s">
        <v>406</v>
      </c>
      <c r="F200" s="242" t="s">
        <v>407</v>
      </c>
      <c r="G200" s="243" t="s">
        <v>180</v>
      </c>
      <c r="H200" s="244">
        <v>2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42</v>
      </c>
      <c r="O200" s="88"/>
      <c r="P200" s="236">
        <f>O200*H200</f>
        <v>0</v>
      </c>
      <c r="Q200" s="236">
        <v>6.0000000000000002E-05</v>
      </c>
      <c r="R200" s="236">
        <f>Q200*H200</f>
        <v>0.00012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130</v>
      </c>
      <c r="AT200" s="238" t="s">
        <v>127</v>
      </c>
      <c r="AU200" s="238" t="s">
        <v>84</v>
      </c>
      <c r="AY200" s="14" t="s">
        <v>118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4" t="s">
        <v>82</v>
      </c>
      <c r="BK200" s="239">
        <f>ROUND(I200*H200,2)</f>
        <v>0</v>
      </c>
      <c r="BL200" s="14" t="s">
        <v>125</v>
      </c>
      <c r="BM200" s="238" t="s">
        <v>408</v>
      </c>
    </row>
    <row r="201" s="12" customFormat="1" ht="22.8" customHeight="1">
      <c r="A201" s="12"/>
      <c r="B201" s="210"/>
      <c r="C201" s="211"/>
      <c r="D201" s="212" t="s">
        <v>76</v>
      </c>
      <c r="E201" s="224" t="s">
        <v>409</v>
      </c>
      <c r="F201" s="224" t="s">
        <v>410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SUM(P202:P227)</f>
        <v>0</v>
      </c>
      <c r="Q201" s="218"/>
      <c r="R201" s="219">
        <f>SUM(R202:R227)</f>
        <v>0.24932000000000001</v>
      </c>
      <c r="S201" s="218"/>
      <c r="T201" s="220">
        <f>SUM(T202:T227)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84</v>
      </c>
      <c r="AT201" s="222" t="s">
        <v>76</v>
      </c>
      <c r="AU201" s="222" t="s">
        <v>82</v>
      </c>
      <c r="AY201" s="221" t="s">
        <v>118</v>
      </c>
      <c r="BK201" s="223">
        <f>SUM(BK202:BK227)</f>
        <v>0</v>
      </c>
    </row>
    <row r="202" s="2" customFormat="1" ht="24" customHeight="1">
      <c r="A202" s="35"/>
      <c r="B202" s="36"/>
      <c r="C202" s="226" t="s">
        <v>411</v>
      </c>
      <c r="D202" s="226" t="s">
        <v>121</v>
      </c>
      <c r="E202" s="227" t="s">
        <v>412</v>
      </c>
      <c r="F202" s="228" t="s">
        <v>413</v>
      </c>
      <c r="G202" s="229" t="s">
        <v>124</v>
      </c>
      <c r="H202" s="230">
        <v>200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42</v>
      </c>
      <c r="O202" s="88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125</v>
      </c>
      <c r="AT202" s="238" t="s">
        <v>121</v>
      </c>
      <c r="AU202" s="238" t="s">
        <v>84</v>
      </c>
      <c r="AY202" s="14" t="s">
        <v>118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4" t="s">
        <v>82</v>
      </c>
      <c r="BK202" s="239">
        <f>ROUND(I202*H202,2)</f>
        <v>0</v>
      </c>
      <c r="BL202" s="14" t="s">
        <v>125</v>
      </c>
      <c r="BM202" s="238" t="s">
        <v>414</v>
      </c>
    </row>
    <row r="203" s="2" customFormat="1" ht="16.5" customHeight="1">
      <c r="A203" s="35"/>
      <c r="B203" s="36"/>
      <c r="C203" s="240" t="s">
        <v>415</v>
      </c>
      <c r="D203" s="240" t="s">
        <v>127</v>
      </c>
      <c r="E203" s="241" t="s">
        <v>416</v>
      </c>
      <c r="F203" s="242" t="s">
        <v>417</v>
      </c>
      <c r="G203" s="243" t="s">
        <v>418</v>
      </c>
      <c r="H203" s="244">
        <v>27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42</v>
      </c>
      <c r="O203" s="88"/>
      <c r="P203" s="236">
        <f>O203*H203</f>
        <v>0</v>
      </c>
      <c r="Q203" s="236">
        <v>0.001</v>
      </c>
      <c r="R203" s="236">
        <f>Q203*H203</f>
        <v>0.027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130</v>
      </c>
      <c r="AT203" s="238" t="s">
        <v>127</v>
      </c>
      <c r="AU203" s="238" t="s">
        <v>84</v>
      </c>
      <c r="AY203" s="14" t="s">
        <v>118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4" t="s">
        <v>82</v>
      </c>
      <c r="BK203" s="239">
        <f>ROUND(I203*H203,2)</f>
        <v>0</v>
      </c>
      <c r="BL203" s="14" t="s">
        <v>125</v>
      </c>
      <c r="BM203" s="238" t="s">
        <v>419</v>
      </c>
    </row>
    <row r="204" s="2" customFormat="1" ht="24" customHeight="1">
      <c r="A204" s="35"/>
      <c r="B204" s="36"/>
      <c r="C204" s="240" t="s">
        <v>420</v>
      </c>
      <c r="D204" s="240" t="s">
        <v>127</v>
      </c>
      <c r="E204" s="241" t="s">
        <v>421</v>
      </c>
      <c r="F204" s="242" t="s">
        <v>422</v>
      </c>
      <c r="G204" s="243" t="s">
        <v>180</v>
      </c>
      <c r="H204" s="244">
        <v>100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42</v>
      </c>
      <c r="O204" s="88"/>
      <c r="P204" s="236">
        <f>O204*H204</f>
        <v>0</v>
      </c>
      <c r="Q204" s="236">
        <v>0.00021000000000000001</v>
      </c>
      <c r="R204" s="236">
        <f>Q204*H204</f>
        <v>0.021000000000000001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130</v>
      </c>
      <c r="AT204" s="238" t="s">
        <v>127</v>
      </c>
      <c r="AU204" s="238" t="s">
        <v>84</v>
      </c>
      <c r="AY204" s="14" t="s">
        <v>118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4" t="s">
        <v>82</v>
      </c>
      <c r="BK204" s="239">
        <f>ROUND(I204*H204,2)</f>
        <v>0</v>
      </c>
      <c r="BL204" s="14" t="s">
        <v>125</v>
      </c>
      <c r="BM204" s="238" t="s">
        <v>423</v>
      </c>
    </row>
    <row r="205" s="2" customFormat="1" ht="24" customHeight="1">
      <c r="A205" s="35"/>
      <c r="B205" s="36"/>
      <c r="C205" s="240" t="s">
        <v>424</v>
      </c>
      <c r="D205" s="240" t="s">
        <v>127</v>
      </c>
      <c r="E205" s="241" t="s">
        <v>425</v>
      </c>
      <c r="F205" s="242" t="s">
        <v>426</v>
      </c>
      <c r="G205" s="243" t="s">
        <v>180</v>
      </c>
      <c r="H205" s="244">
        <v>30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42</v>
      </c>
      <c r="O205" s="88"/>
      <c r="P205" s="236">
        <f>O205*H205</f>
        <v>0</v>
      </c>
      <c r="Q205" s="236">
        <v>0.00020000000000000001</v>
      </c>
      <c r="R205" s="236">
        <f>Q205*H205</f>
        <v>0.0060000000000000001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130</v>
      </c>
      <c r="AT205" s="238" t="s">
        <v>127</v>
      </c>
      <c r="AU205" s="238" t="s">
        <v>84</v>
      </c>
      <c r="AY205" s="14" t="s">
        <v>118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4" t="s">
        <v>82</v>
      </c>
      <c r="BK205" s="239">
        <f>ROUND(I205*H205,2)</f>
        <v>0</v>
      </c>
      <c r="BL205" s="14" t="s">
        <v>125</v>
      </c>
      <c r="BM205" s="238" t="s">
        <v>427</v>
      </c>
    </row>
    <row r="206" s="2" customFormat="1" ht="16.5" customHeight="1">
      <c r="A206" s="35"/>
      <c r="B206" s="36"/>
      <c r="C206" s="240" t="s">
        <v>428</v>
      </c>
      <c r="D206" s="240" t="s">
        <v>127</v>
      </c>
      <c r="E206" s="241" t="s">
        <v>429</v>
      </c>
      <c r="F206" s="242" t="s">
        <v>430</v>
      </c>
      <c r="G206" s="243" t="s">
        <v>180</v>
      </c>
      <c r="H206" s="244">
        <v>4</v>
      </c>
      <c r="I206" s="245"/>
      <c r="J206" s="246">
        <f>ROUND(I206*H206,2)</f>
        <v>0</v>
      </c>
      <c r="K206" s="247"/>
      <c r="L206" s="248"/>
      <c r="M206" s="249" t="s">
        <v>1</v>
      </c>
      <c r="N206" s="250" t="s">
        <v>42</v>
      </c>
      <c r="O206" s="88"/>
      <c r="P206" s="236">
        <f>O206*H206</f>
        <v>0</v>
      </c>
      <c r="Q206" s="236">
        <v>0.0041000000000000003</v>
      </c>
      <c r="R206" s="236">
        <f>Q206*H206</f>
        <v>0.016400000000000001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130</v>
      </c>
      <c r="AT206" s="238" t="s">
        <v>127</v>
      </c>
      <c r="AU206" s="238" t="s">
        <v>84</v>
      </c>
      <c r="AY206" s="14" t="s">
        <v>118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4" t="s">
        <v>82</v>
      </c>
      <c r="BK206" s="239">
        <f>ROUND(I206*H206,2)</f>
        <v>0</v>
      </c>
      <c r="BL206" s="14" t="s">
        <v>125</v>
      </c>
      <c r="BM206" s="238" t="s">
        <v>431</v>
      </c>
    </row>
    <row r="207" s="2" customFormat="1" ht="24" customHeight="1">
      <c r="A207" s="35"/>
      <c r="B207" s="36"/>
      <c r="C207" s="226" t="s">
        <v>432</v>
      </c>
      <c r="D207" s="226" t="s">
        <v>121</v>
      </c>
      <c r="E207" s="227" t="s">
        <v>433</v>
      </c>
      <c r="F207" s="228" t="s">
        <v>413</v>
      </c>
      <c r="G207" s="229" t="s">
        <v>124</v>
      </c>
      <c r="H207" s="230">
        <v>30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42</v>
      </c>
      <c r="O207" s="88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125</v>
      </c>
      <c r="AT207" s="238" t="s">
        <v>121</v>
      </c>
      <c r="AU207" s="238" t="s">
        <v>84</v>
      </c>
      <c r="AY207" s="14" t="s">
        <v>118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4" t="s">
        <v>82</v>
      </c>
      <c r="BK207" s="239">
        <f>ROUND(I207*H207,2)</f>
        <v>0</v>
      </c>
      <c r="BL207" s="14" t="s">
        <v>125</v>
      </c>
      <c r="BM207" s="238" t="s">
        <v>434</v>
      </c>
    </row>
    <row r="208" s="2" customFormat="1" ht="16.5" customHeight="1">
      <c r="A208" s="35"/>
      <c r="B208" s="36"/>
      <c r="C208" s="240" t="s">
        <v>435</v>
      </c>
      <c r="D208" s="240" t="s">
        <v>127</v>
      </c>
      <c r="E208" s="241" t="s">
        <v>436</v>
      </c>
      <c r="F208" s="242" t="s">
        <v>437</v>
      </c>
      <c r="G208" s="243" t="s">
        <v>418</v>
      </c>
      <c r="H208" s="244">
        <v>20</v>
      </c>
      <c r="I208" s="245"/>
      <c r="J208" s="246">
        <f>ROUND(I208*H208,2)</f>
        <v>0</v>
      </c>
      <c r="K208" s="247"/>
      <c r="L208" s="248"/>
      <c r="M208" s="249" t="s">
        <v>1</v>
      </c>
      <c r="N208" s="250" t="s">
        <v>42</v>
      </c>
      <c r="O208" s="88"/>
      <c r="P208" s="236">
        <f>O208*H208</f>
        <v>0</v>
      </c>
      <c r="Q208" s="236">
        <v>0.001</v>
      </c>
      <c r="R208" s="236">
        <f>Q208*H208</f>
        <v>0.02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130</v>
      </c>
      <c r="AT208" s="238" t="s">
        <v>127</v>
      </c>
      <c r="AU208" s="238" t="s">
        <v>84</v>
      </c>
      <c r="AY208" s="14" t="s">
        <v>118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4" t="s">
        <v>82</v>
      </c>
      <c r="BK208" s="239">
        <f>ROUND(I208*H208,2)</f>
        <v>0</v>
      </c>
      <c r="BL208" s="14" t="s">
        <v>125</v>
      </c>
      <c r="BM208" s="238" t="s">
        <v>438</v>
      </c>
    </row>
    <row r="209" s="2" customFormat="1" ht="24" customHeight="1">
      <c r="A209" s="35"/>
      <c r="B209" s="36"/>
      <c r="C209" s="226" t="s">
        <v>439</v>
      </c>
      <c r="D209" s="226" t="s">
        <v>121</v>
      </c>
      <c r="E209" s="227" t="s">
        <v>440</v>
      </c>
      <c r="F209" s="228" t="s">
        <v>441</v>
      </c>
      <c r="G209" s="229" t="s">
        <v>180</v>
      </c>
      <c r="H209" s="230">
        <v>56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42</v>
      </c>
      <c r="O209" s="88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125</v>
      </c>
      <c r="AT209" s="238" t="s">
        <v>121</v>
      </c>
      <c r="AU209" s="238" t="s">
        <v>84</v>
      </c>
      <c r="AY209" s="14" t="s">
        <v>118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4" t="s">
        <v>82</v>
      </c>
      <c r="BK209" s="239">
        <f>ROUND(I209*H209,2)</f>
        <v>0</v>
      </c>
      <c r="BL209" s="14" t="s">
        <v>125</v>
      </c>
      <c r="BM209" s="238" t="s">
        <v>442</v>
      </c>
    </row>
    <row r="210" s="2" customFormat="1" ht="16.5" customHeight="1">
      <c r="A210" s="35"/>
      <c r="B210" s="36"/>
      <c r="C210" s="240" t="s">
        <v>443</v>
      </c>
      <c r="D210" s="240" t="s">
        <v>127</v>
      </c>
      <c r="E210" s="241" t="s">
        <v>444</v>
      </c>
      <c r="F210" s="242" t="s">
        <v>445</v>
      </c>
      <c r="G210" s="243" t="s">
        <v>180</v>
      </c>
      <c r="H210" s="244">
        <v>50</v>
      </c>
      <c r="I210" s="245"/>
      <c r="J210" s="246">
        <f>ROUND(I210*H210,2)</f>
        <v>0</v>
      </c>
      <c r="K210" s="247"/>
      <c r="L210" s="248"/>
      <c r="M210" s="249" t="s">
        <v>1</v>
      </c>
      <c r="N210" s="250" t="s">
        <v>42</v>
      </c>
      <c r="O210" s="88"/>
      <c r="P210" s="236">
        <f>O210*H210</f>
        <v>0</v>
      </c>
      <c r="Q210" s="236">
        <v>0.00023000000000000001</v>
      </c>
      <c r="R210" s="236">
        <f>Q210*H210</f>
        <v>0.0115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130</v>
      </c>
      <c r="AT210" s="238" t="s">
        <v>127</v>
      </c>
      <c r="AU210" s="238" t="s">
        <v>84</v>
      </c>
      <c r="AY210" s="14" t="s">
        <v>118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4" t="s">
        <v>82</v>
      </c>
      <c r="BK210" s="239">
        <f>ROUND(I210*H210,2)</f>
        <v>0</v>
      </c>
      <c r="BL210" s="14" t="s">
        <v>125</v>
      </c>
      <c r="BM210" s="238" t="s">
        <v>446</v>
      </c>
    </row>
    <row r="211" s="2" customFormat="1" ht="24" customHeight="1">
      <c r="A211" s="35"/>
      <c r="B211" s="36"/>
      <c r="C211" s="240" t="s">
        <v>447</v>
      </c>
      <c r="D211" s="240" t="s">
        <v>127</v>
      </c>
      <c r="E211" s="241" t="s">
        <v>448</v>
      </c>
      <c r="F211" s="242" t="s">
        <v>449</v>
      </c>
      <c r="G211" s="243" t="s">
        <v>180</v>
      </c>
      <c r="H211" s="244">
        <v>6</v>
      </c>
      <c r="I211" s="245"/>
      <c r="J211" s="246">
        <f>ROUND(I211*H211,2)</f>
        <v>0</v>
      </c>
      <c r="K211" s="247"/>
      <c r="L211" s="248"/>
      <c r="M211" s="249" t="s">
        <v>1</v>
      </c>
      <c r="N211" s="250" t="s">
        <v>42</v>
      </c>
      <c r="O211" s="88"/>
      <c r="P211" s="236">
        <f>O211*H211</f>
        <v>0</v>
      </c>
      <c r="Q211" s="236">
        <v>0.00069999999999999999</v>
      </c>
      <c r="R211" s="236">
        <f>Q211*H211</f>
        <v>0.0041999999999999997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130</v>
      </c>
      <c r="AT211" s="238" t="s">
        <v>127</v>
      </c>
      <c r="AU211" s="238" t="s">
        <v>84</v>
      </c>
      <c r="AY211" s="14" t="s">
        <v>118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4" t="s">
        <v>82</v>
      </c>
      <c r="BK211" s="239">
        <f>ROUND(I211*H211,2)</f>
        <v>0</v>
      </c>
      <c r="BL211" s="14" t="s">
        <v>125</v>
      </c>
      <c r="BM211" s="238" t="s">
        <v>450</v>
      </c>
    </row>
    <row r="212" s="2" customFormat="1" ht="24" customHeight="1">
      <c r="A212" s="35"/>
      <c r="B212" s="36"/>
      <c r="C212" s="226" t="s">
        <v>451</v>
      </c>
      <c r="D212" s="226" t="s">
        <v>121</v>
      </c>
      <c r="E212" s="227" t="s">
        <v>452</v>
      </c>
      <c r="F212" s="228" t="s">
        <v>453</v>
      </c>
      <c r="G212" s="229" t="s">
        <v>180</v>
      </c>
      <c r="H212" s="230">
        <v>18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42</v>
      </c>
      <c r="O212" s="88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125</v>
      </c>
      <c r="AT212" s="238" t="s">
        <v>121</v>
      </c>
      <c r="AU212" s="238" t="s">
        <v>84</v>
      </c>
      <c r="AY212" s="14" t="s">
        <v>118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4" t="s">
        <v>82</v>
      </c>
      <c r="BK212" s="239">
        <f>ROUND(I212*H212,2)</f>
        <v>0</v>
      </c>
      <c r="BL212" s="14" t="s">
        <v>125</v>
      </c>
      <c r="BM212" s="238" t="s">
        <v>454</v>
      </c>
    </row>
    <row r="213" s="2" customFormat="1" ht="16.5" customHeight="1">
      <c r="A213" s="35"/>
      <c r="B213" s="36"/>
      <c r="C213" s="240" t="s">
        <v>455</v>
      </c>
      <c r="D213" s="240" t="s">
        <v>127</v>
      </c>
      <c r="E213" s="241" t="s">
        <v>456</v>
      </c>
      <c r="F213" s="242" t="s">
        <v>457</v>
      </c>
      <c r="G213" s="243" t="s">
        <v>180</v>
      </c>
      <c r="H213" s="244">
        <v>6</v>
      </c>
      <c r="I213" s="245"/>
      <c r="J213" s="246">
        <f>ROUND(I213*H213,2)</f>
        <v>0</v>
      </c>
      <c r="K213" s="247"/>
      <c r="L213" s="248"/>
      <c r="M213" s="249" t="s">
        <v>1</v>
      </c>
      <c r="N213" s="250" t="s">
        <v>42</v>
      </c>
      <c r="O213" s="88"/>
      <c r="P213" s="236">
        <f>O213*H213</f>
        <v>0</v>
      </c>
      <c r="Q213" s="236">
        <v>0.00012999999999999999</v>
      </c>
      <c r="R213" s="236">
        <f>Q213*H213</f>
        <v>0.00077999999999999988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130</v>
      </c>
      <c r="AT213" s="238" t="s">
        <v>127</v>
      </c>
      <c r="AU213" s="238" t="s">
        <v>84</v>
      </c>
      <c r="AY213" s="14" t="s">
        <v>118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4" t="s">
        <v>82</v>
      </c>
      <c r="BK213" s="239">
        <f>ROUND(I213*H213,2)</f>
        <v>0</v>
      </c>
      <c r="BL213" s="14" t="s">
        <v>125</v>
      </c>
      <c r="BM213" s="238" t="s">
        <v>458</v>
      </c>
    </row>
    <row r="214" s="2" customFormat="1" ht="16.5" customHeight="1">
      <c r="A214" s="35"/>
      <c r="B214" s="36"/>
      <c r="C214" s="240" t="s">
        <v>459</v>
      </c>
      <c r="D214" s="240" t="s">
        <v>127</v>
      </c>
      <c r="E214" s="241" t="s">
        <v>460</v>
      </c>
      <c r="F214" s="242" t="s">
        <v>461</v>
      </c>
      <c r="G214" s="243" t="s">
        <v>180</v>
      </c>
      <c r="H214" s="244">
        <v>6</v>
      </c>
      <c r="I214" s="245"/>
      <c r="J214" s="246">
        <f>ROUND(I214*H214,2)</f>
        <v>0</v>
      </c>
      <c r="K214" s="247"/>
      <c r="L214" s="248"/>
      <c r="M214" s="249" t="s">
        <v>1</v>
      </c>
      <c r="N214" s="250" t="s">
        <v>42</v>
      </c>
      <c r="O214" s="88"/>
      <c r="P214" s="236">
        <f>O214*H214</f>
        <v>0</v>
      </c>
      <c r="Q214" s="236">
        <v>0.00020000000000000001</v>
      </c>
      <c r="R214" s="236">
        <f>Q214*H214</f>
        <v>0.0012000000000000001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130</v>
      </c>
      <c r="AT214" s="238" t="s">
        <v>127</v>
      </c>
      <c r="AU214" s="238" t="s">
        <v>84</v>
      </c>
      <c r="AY214" s="14" t="s">
        <v>118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4" t="s">
        <v>82</v>
      </c>
      <c r="BK214" s="239">
        <f>ROUND(I214*H214,2)</f>
        <v>0</v>
      </c>
      <c r="BL214" s="14" t="s">
        <v>125</v>
      </c>
      <c r="BM214" s="238" t="s">
        <v>462</v>
      </c>
    </row>
    <row r="215" s="2" customFormat="1" ht="16.5" customHeight="1">
      <c r="A215" s="35"/>
      <c r="B215" s="36"/>
      <c r="C215" s="240" t="s">
        <v>463</v>
      </c>
      <c r="D215" s="240" t="s">
        <v>127</v>
      </c>
      <c r="E215" s="241" t="s">
        <v>464</v>
      </c>
      <c r="F215" s="242" t="s">
        <v>465</v>
      </c>
      <c r="G215" s="243" t="s">
        <v>180</v>
      </c>
      <c r="H215" s="244">
        <v>6</v>
      </c>
      <c r="I215" s="245"/>
      <c r="J215" s="246">
        <f>ROUND(I215*H215,2)</f>
        <v>0</v>
      </c>
      <c r="K215" s="247"/>
      <c r="L215" s="248"/>
      <c r="M215" s="249" t="s">
        <v>1</v>
      </c>
      <c r="N215" s="250" t="s">
        <v>42</v>
      </c>
      <c r="O215" s="88"/>
      <c r="P215" s="236">
        <f>O215*H215</f>
        <v>0</v>
      </c>
      <c r="Q215" s="236">
        <v>0.00042999999999999999</v>
      </c>
      <c r="R215" s="236">
        <f>Q215*H215</f>
        <v>0.0025799999999999998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130</v>
      </c>
      <c r="AT215" s="238" t="s">
        <v>127</v>
      </c>
      <c r="AU215" s="238" t="s">
        <v>84</v>
      </c>
      <c r="AY215" s="14" t="s">
        <v>118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4" t="s">
        <v>82</v>
      </c>
      <c r="BK215" s="239">
        <f>ROUND(I215*H215,2)</f>
        <v>0</v>
      </c>
      <c r="BL215" s="14" t="s">
        <v>125</v>
      </c>
      <c r="BM215" s="238" t="s">
        <v>466</v>
      </c>
    </row>
    <row r="216" s="2" customFormat="1" ht="24" customHeight="1">
      <c r="A216" s="35"/>
      <c r="B216" s="36"/>
      <c r="C216" s="226" t="s">
        <v>467</v>
      </c>
      <c r="D216" s="226" t="s">
        <v>121</v>
      </c>
      <c r="E216" s="227" t="s">
        <v>468</v>
      </c>
      <c r="F216" s="228" t="s">
        <v>469</v>
      </c>
      <c r="G216" s="229" t="s">
        <v>180</v>
      </c>
      <c r="H216" s="230">
        <v>6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42</v>
      </c>
      <c r="O216" s="88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125</v>
      </c>
      <c r="AT216" s="238" t="s">
        <v>121</v>
      </c>
      <c r="AU216" s="238" t="s">
        <v>84</v>
      </c>
      <c r="AY216" s="14" t="s">
        <v>118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4" t="s">
        <v>82</v>
      </c>
      <c r="BK216" s="239">
        <f>ROUND(I216*H216,2)</f>
        <v>0</v>
      </c>
      <c r="BL216" s="14" t="s">
        <v>125</v>
      </c>
      <c r="BM216" s="238" t="s">
        <v>470</v>
      </c>
    </row>
    <row r="217" s="2" customFormat="1" ht="16.5" customHeight="1">
      <c r="A217" s="35"/>
      <c r="B217" s="36"/>
      <c r="C217" s="240" t="s">
        <v>471</v>
      </c>
      <c r="D217" s="240" t="s">
        <v>127</v>
      </c>
      <c r="E217" s="241" t="s">
        <v>472</v>
      </c>
      <c r="F217" s="242" t="s">
        <v>473</v>
      </c>
      <c r="G217" s="243" t="s">
        <v>180</v>
      </c>
      <c r="H217" s="244">
        <v>6</v>
      </c>
      <c r="I217" s="245"/>
      <c r="J217" s="246">
        <f>ROUND(I217*H217,2)</f>
        <v>0</v>
      </c>
      <c r="K217" s="247"/>
      <c r="L217" s="248"/>
      <c r="M217" s="249" t="s">
        <v>1</v>
      </c>
      <c r="N217" s="250" t="s">
        <v>42</v>
      </c>
      <c r="O217" s="88"/>
      <c r="P217" s="236">
        <f>O217*H217</f>
        <v>0</v>
      </c>
      <c r="Q217" s="236">
        <v>0.002</v>
      </c>
      <c r="R217" s="236">
        <f>Q217*H217</f>
        <v>0.012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130</v>
      </c>
      <c r="AT217" s="238" t="s">
        <v>127</v>
      </c>
      <c r="AU217" s="238" t="s">
        <v>84</v>
      </c>
      <c r="AY217" s="14" t="s">
        <v>118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4" t="s">
        <v>82</v>
      </c>
      <c r="BK217" s="239">
        <f>ROUND(I217*H217,2)</f>
        <v>0</v>
      </c>
      <c r="BL217" s="14" t="s">
        <v>125</v>
      </c>
      <c r="BM217" s="238" t="s">
        <v>474</v>
      </c>
    </row>
    <row r="218" s="2" customFormat="1" ht="16.5" customHeight="1">
      <c r="A218" s="35"/>
      <c r="B218" s="36"/>
      <c r="C218" s="240" t="s">
        <v>475</v>
      </c>
      <c r="D218" s="240" t="s">
        <v>127</v>
      </c>
      <c r="E218" s="241" t="s">
        <v>476</v>
      </c>
      <c r="F218" s="242" t="s">
        <v>477</v>
      </c>
      <c r="G218" s="243" t="s">
        <v>180</v>
      </c>
      <c r="H218" s="244">
        <v>12</v>
      </c>
      <c r="I218" s="245"/>
      <c r="J218" s="246">
        <f>ROUND(I218*H218,2)</f>
        <v>0</v>
      </c>
      <c r="K218" s="247"/>
      <c r="L218" s="248"/>
      <c r="M218" s="249" t="s">
        <v>1</v>
      </c>
      <c r="N218" s="250" t="s">
        <v>42</v>
      </c>
      <c r="O218" s="88"/>
      <c r="P218" s="236">
        <f>O218*H218</f>
        <v>0</v>
      </c>
      <c r="Q218" s="236">
        <v>0.00025999999999999998</v>
      </c>
      <c r="R218" s="236">
        <f>Q218*H218</f>
        <v>0.0031199999999999995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130</v>
      </c>
      <c r="AT218" s="238" t="s">
        <v>127</v>
      </c>
      <c r="AU218" s="238" t="s">
        <v>84</v>
      </c>
      <c r="AY218" s="14" t="s">
        <v>118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4" t="s">
        <v>82</v>
      </c>
      <c r="BK218" s="239">
        <f>ROUND(I218*H218,2)</f>
        <v>0</v>
      </c>
      <c r="BL218" s="14" t="s">
        <v>125</v>
      </c>
      <c r="BM218" s="238" t="s">
        <v>478</v>
      </c>
    </row>
    <row r="219" s="2" customFormat="1" ht="16.5" customHeight="1">
      <c r="A219" s="35"/>
      <c r="B219" s="36"/>
      <c r="C219" s="226" t="s">
        <v>479</v>
      </c>
      <c r="D219" s="226" t="s">
        <v>121</v>
      </c>
      <c r="E219" s="227" t="s">
        <v>480</v>
      </c>
      <c r="F219" s="228" t="s">
        <v>481</v>
      </c>
      <c r="G219" s="229" t="s">
        <v>180</v>
      </c>
      <c r="H219" s="230">
        <v>6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42</v>
      </c>
      <c r="O219" s="88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125</v>
      </c>
      <c r="AT219" s="238" t="s">
        <v>121</v>
      </c>
      <c r="AU219" s="238" t="s">
        <v>84</v>
      </c>
      <c r="AY219" s="14" t="s">
        <v>118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4" t="s">
        <v>82</v>
      </c>
      <c r="BK219" s="239">
        <f>ROUND(I219*H219,2)</f>
        <v>0</v>
      </c>
      <c r="BL219" s="14" t="s">
        <v>125</v>
      </c>
      <c r="BM219" s="238" t="s">
        <v>482</v>
      </c>
    </row>
    <row r="220" s="2" customFormat="1" ht="16.5" customHeight="1">
      <c r="A220" s="35"/>
      <c r="B220" s="36"/>
      <c r="C220" s="240" t="s">
        <v>483</v>
      </c>
      <c r="D220" s="240" t="s">
        <v>127</v>
      </c>
      <c r="E220" s="241" t="s">
        <v>484</v>
      </c>
      <c r="F220" s="242" t="s">
        <v>485</v>
      </c>
      <c r="G220" s="243" t="s">
        <v>180</v>
      </c>
      <c r="H220" s="244">
        <v>6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42</v>
      </c>
      <c r="O220" s="88"/>
      <c r="P220" s="236">
        <f>O220*H220</f>
        <v>0</v>
      </c>
      <c r="Q220" s="236">
        <v>1.0000000000000001E-05</v>
      </c>
      <c r="R220" s="236">
        <f>Q220*H220</f>
        <v>6.0000000000000008E-05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130</v>
      </c>
      <c r="AT220" s="238" t="s">
        <v>127</v>
      </c>
      <c r="AU220" s="238" t="s">
        <v>84</v>
      </c>
      <c r="AY220" s="14" t="s">
        <v>118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4" t="s">
        <v>82</v>
      </c>
      <c r="BK220" s="239">
        <f>ROUND(I220*H220,2)</f>
        <v>0</v>
      </c>
      <c r="BL220" s="14" t="s">
        <v>125</v>
      </c>
      <c r="BM220" s="238" t="s">
        <v>486</v>
      </c>
    </row>
    <row r="221" s="2" customFormat="1" ht="16.5" customHeight="1">
      <c r="A221" s="35"/>
      <c r="B221" s="36"/>
      <c r="C221" s="226" t="s">
        <v>487</v>
      </c>
      <c r="D221" s="226" t="s">
        <v>121</v>
      </c>
      <c r="E221" s="227" t="s">
        <v>488</v>
      </c>
      <c r="F221" s="228" t="s">
        <v>489</v>
      </c>
      <c r="G221" s="229" t="s">
        <v>180</v>
      </c>
      <c r="H221" s="230">
        <v>6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42</v>
      </c>
      <c r="O221" s="88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125</v>
      </c>
      <c r="AT221" s="238" t="s">
        <v>121</v>
      </c>
      <c r="AU221" s="238" t="s">
        <v>84</v>
      </c>
      <c r="AY221" s="14" t="s">
        <v>118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4" t="s">
        <v>82</v>
      </c>
      <c r="BK221" s="239">
        <f>ROUND(I221*H221,2)</f>
        <v>0</v>
      </c>
      <c r="BL221" s="14" t="s">
        <v>125</v>
      </c>
      <c r="BM221" s="238" t="s">
        <v>490</v>
      </c>
    </row>
    <row r="222" s="2" customFormat="1" ht="16.5" customHeight="1">
      <c r="A222" s="35"/>
      <c r="B222" s="36"/>
      <c r="C222" s="240" t="s">
        <v>491</v>
      </c>
      <c r="D222" s="240" t="s">
        <v>127</v>
      </c>
      <c r="E222" s="241" t="s">
        <v>492</v>
      </c>
      <c r="F222" s="242" t="s">
        <v>493</v>
      </c>
      <c r="G222" s="243" t="s">
        <v>180</v>
      </c>
      <c r="H222" s="244">
        <v>6</v>
      </c>
      <c r="I222" s="245"/>
      <c r="J222" s="246">
        <f>ROUND(I222*H222,2)</f>
        <v>0</v>
      </c>
      <c r="K222" s="247"/>
      <c r="L222" s="248"/>
      <c r="M222" s="249" t="s">
        <v>1</v>
      </c>
      <c r="N222" s="250" t="s">
        <v>42</v>
      </c>
      <c r="O222" s="88"/>
      <c r="P222" s="236">
        <f>O222*H222</f>
        <v>0</v>
      </c>
      <c r="Q222" s="236">
        <v>0.0030000000000000001</v>
      </c>
      <c r="R222" s="236">
        <f>Q222*H222</f>
        <v>0.018000000000000002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130</v>
      </c>
      <c r="AT222" s="238" t="s">
        <v>127</v>
      </c>
      <c r="AU222" s="238" t="s">
        <v>84</v>
      </c>
      <c r="AY222" s="14" t="s">
        <v>118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4" t="s">
        <v>82</v>
      </c>
      <c r="BK222" s="239">
        <f>ROUND(I222*H222,2)</f>
        <v>0</v>
      </c>
      <c r="BL222" s="14" t="s">
        <v>125</v>
      </c>
      <c r="BM222" s="238" t="s">
        <v>494</v>
      </c>
    </row>
    <row r="223" s="2" customFormat="1" ht="16.5" customHeight="1">
      <c r="A223" s="35"/>
      <c r="B223" s="36"/>
      <c r="C223" s="240" t="s">
        <v>495</v>
      </c>
      <c r="D223" s="240" t="s">
        <v>127</v>
      </c>
      <c r="E223" s="241" t="s">
        <v>496</v>
      </c>
      <c r="F223" s="242" t="s">
        <v>497</v>
      </c>
      <c r="G223" s="243" t="s">
        <v>180</v>
      </c>
      <c r="H223" s="244">
        <v>6</v>
      </c>
      <c r="I223" s="245"/>
      <c r="J223" s="246">
        <f>ROUND(I223*H223,2)</f>
        <v>0</v>
      </c>
      <c r="K223" s="247"/>
      <c r="L223" s="248"/>
      <c r="M223" s="249" t="s">
        <v>1</v>
      </c>
      <c r="N223" s="250" t="s">
        <v>42</v>
      </c>
      <c r="O223" s="88"/>
      <c r="P223" s="236">
        <f>O223*H223</f>
        <v>0</v>
      </c>
      <c r="Q223" s="236">
        <v>0.0040000000000000001</v>
      </c>
      <c r="R223" s="236">
        <f>Q223*H223</f>
        <v>0.024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130</v>
      </c>
      <c r="AT223" s="238" t="s">
        <v>127</v>
      </c>
      <c r="AU223" s="238" t="s">
        <v>84</v>
      </c>
      <c r="AY223" s="14" t="s">
        <v>118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4" t="s">
        <v>82</v>
      </c>
      <c r="BK223" s="239">
        <f>ROUND(I223*H223,2)</f>
        <v>0</v>
      </c>
      <c r="BL223" s="14" t="s">
        <v>125</v>
      </c>
      <c r="BM223" s="238" t="s">
        <v>498</v>
      </c>
    </row>
    <row r="224" s="2" customFormat="1" ht="16.5" customHeight="1">
      <c r="A224" s="35"/>
      <c r="B224" s="36"/>
      <c r="C224" s="240" t="s">
        <v>499</v>
      </c>
      <c r="D224" s="240" t="s">
        <v>127</v>
      </c>
      <c r="E224" s="241" t="s">
        <v>500</v>
      </c>
      <c r="F224" s="242" t="s">
        <v>501</v>
      </c>
      <c r="G224" s="243" t="s">
        <v>180</v>
      </c>
      <c r="H224" s="244">
        <v>6</v>
      </c>
      <c r="I224" s="245"/>
      <c r="J224" s="246">
        <f>ROUND(I224*H224,2)</f>
        <v>0</v>
      </c>
      <c r="K224" s="247"/>
      <c r="L224" s="248"/>
      <c r="M224" s="249" t="s">
        <v>1</v>
      </c>
      <c r="N224" s="250" t="s">
        <v>42</v>
      </c>
      <c r="O224" s="88"/>
      <c r="P224" s="236">
        <f>O224*H224</f>
        <v>0</v>
      </c>
      <c r="Q224" s="236">
        <v>0.0040000000000000001</v>
      </c>
      <c r="R224" s="236">
        <f>Q224*H224</f>
        <v>0.024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130</v>
      </c>
      <c r="AT224" s="238" t="s">
        <v>127</v>
      </c>
      <c r="AU224" s="238" t="s">
        <v>84</v>
      </c>
      <c r="AY224" s="14" t="s">
        <v>118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4" t="s">
        <v>82</v>
      </c>
      <c r="BK224" s="239">
        <f>ROUND(I224*H224,2)</f>
        <v>0</v>
      </c>
      <c r="BL224" s="14" t="s">
        <v>125</v>
      </c>
      <c r="BM224" s="238" t="s">
        <v>502</v>
      </c>
    </row>
    <row r="225" s="2" customFormat="1" ht="16.5" customHeight="1">
      <c r="A225" s="35"/>
      <c r="B225" s="36"/>
      <c r="C225" s="226" t="s">
        <v>503</v>
      </c>
      <c r="D225" s="226" t="s">
        <v>121</v>
      </c>
      <c r="E225" s="227" t="s">
        <v>504</v>
      </c>
      <c r="F225" s="228" t="s">
        <v>505</v>
      </c>
      <c r="G225" s="229" t="s">
        <v>180</v>
      </c>
      <c r="H225" s="230">
        <v>6</v>
      </c>
      <c r="I225" s="231"/>
      <c r="J225" s="232">
        <f>ROUND(I225*H225,2)</f>
        <v>0</v>
      </c>
      <c r="K225" s="233"/>
      <c r="L225" s="41"/>
      <c r="M225" s="234" t="s">
        <v>1</v>
      </c>
      <c r="N225" s="235" t="s">
        <v>42</v>
      </c>
      <c r="O225" s="88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125</v>
      </c>
      <c r="AT225" s="238" t="s">
        <v>121</v>
      </c>
      <c r="AU225" s="238" t="s">
        <v>84</v>
      </c>
      <c r="AY225" s="14" t="s">
        <v>118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4" t="s">
        <v>82</v>
      </c>
      <c r="BK225" s="239">
        <f>ROUND(I225*H225,2)</f>
        <v>0</v>
      </c>
      <c r="BL225" s="14" t="s">
        <v>125</v>
      </c>
      <c r="BM225" s="238" t="s">
        <v>506</v>
      </c>
    </row>
    <row r="226" s="2" customFormat="1" ht="16.5" customHeight="1">
      <c r="A226" s="35"/>
      <c r="B226" s="36"/>
      <c r="C226" s="240" t="s">
        <v>507</v>
      </c>
      <c r="D226" s="240" t="s">
        <v>127</v>
      </c>
      <c r="E226" s="241" t="s">
        <v>508</v>
      </c>
      <c r="F226" s="242" t="s">
        <v>509</v>
      </c>
      <c r="G226" s="243" t="s">
        <v>180</v>
      </c>
      <c r="H226" s="244">
        <v>6</v>
      </c>
      <c r="I226" s="245"/>
      <c r="J226" s="246">
        <f>ROUND(I226*H226,2)</f>
        <v>0</v>
      </c>
      <c r="K226" s="247"/>
      <c r="L226" s="248"/>
      <c r="M226" s="249" t="s">
        <v>1</v>
      </c>
      <c r="N226" s="250" t="s">
        <v>42</v>
      </c>
      <c r="O226" s="88"/>
      <c r="P226" s="236">
        <f>O226*H226</f>
        <v>0</v>
      </c>
      <c r="Q226" s="236">
        <v>0.00958</v>
      </c>
      <c r="R226" s="236">
        <f>Q226*H226</f>
        <v>0.057480000000000003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130</v>
      </c>
      <c r="AT226" s="238" t="s">
        <v>127</v>
      </c>
      <c r="AU226" s="238" t="s">
        <v>84</v>
      </c>
      <c r="AY226" s="14" t="s">
        <v>118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4" t="s">
        <v>82</v>
      </c>
      <c r="BK226" s="239">
        <f>ROUND(I226*H226,2)</f>
        <v>0</v>
      </c>
      <c r="BL226" s="14" t="s">
        <v>125</v>
      </c>
      <c r="BM226" s="238" t="s">
        <v>510</v>
      </c>
    </row>
    <row r="227" s="2" customFormat="1" ht="16.5" customHeight="1">
      <c r="A227" s="35"/>
      <c r="B227" s="36"/>
      <c r="C227" s="226" t="s">
        <v>511</v>
      </c>
      <c r="D227" s="226" t="s">
        <v>121</v>
      </c>
      <c r="E227" s="227" t="s">
        <v>512</v>
      </c>
      <c r="F227" s="228" t="s">
        <v>513</v>
      </c>
      <c r="G227" s="229" t="s">
        <v>514</v>
      </c>
      <c r="H227" s="230">
        <v>1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42</v>
      </c>
      <c r="O227" s="88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125</v>
      </c>
      <c r="AT227" s="238" t="s">
        <v>121</v>
      </c>
      <c r="AU227" s="238" t="s">
        <v>84</v>
      </c>
      <c r="AY227" s="14" t="s">
        <v>118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4" t="s">
        <v>82</v>
      </c>
      <c r="BK227" s="239">
        <f>ROUND(I227*H227,2)</f>
        <v>0</v>
      </c>
      <c r="BL227" s="14" t="s">
        <v>125</v>
      </c>
      <c r="BM227" s="238" t="s">
        <v>515</v>
      </c>
    </row>
    <row r="228" s="12" customFormat="1" ht="22.8" customHeight="1">
      <c r="A228" s="12"/>
      <c r="B228" s="210"/>
      <c r="C228" s="211"/>
      <c r="D228" s="212" t="s">
        <v>76</v>
      </c>
      <c r="E228" s="224" t="s">
        <v>516</v>
      </c>
      <c r="F228" s="224" t="s">
        <v>517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SUM(P229:P230)</f>
        <v>0</v>
      </c>
      <c r="Q228" s="218"/>
      <c r="R228" s="219">
        <f>SUM(R229:R230)</f>
        <v>0.0052499999999999995</v>
      </c>
      <c r="S228" s="218"/>
      <c r="T228" s="220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84</v>
      </c>
      <c r="AT228" s="222" t="s">
        <v>76</v>
      </c>
      <c r="AU228" s="222" t="s">
        <v>82</v>
      </c>
      <c r="AY228" s="221" t="s">
        <v>118</v>
      </c>
      <c r="BK228" s="223">
        <f>SUM(BK229:BK230)</f>
        <v>0</v>
      </c>
    </row>
    <row r="229" s="2" customFormat="1" ht="24" customHeight="1">
      <c r="A229" s="35"/>
      <c r="B229" s="36"/>
      <c r="C229" s="226" t="s">
        <v>518</v>
      </c>
      <c r="D229" s="226" t="s">
        <v>121</v>
      </c>
      <c r="E229" s="227" t="s">
        <v>519</v>
      </c>
      <c r="F229" s="228" t="s">
        <v>520</v>
      </c>
      <c r="G229" s="229" t="s">
        <v>124</v>
      </c>
      <c r="H229" s="230">
        <v>150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42</v>
      </c>
      <c r="O229" s="88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125</v>
      </c>
      <c r="AT229" s="238" t="s">
        <v>121</v>
      </c>
      <c r="AU229" s="238" t="s">
        <v>84</v>
      </c>
      <c r="AY229" s="14" t="s">
        <v>118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4" t="s">
        <v>82</v>
      </c>
      <c r="BK229" s="239">
        <f>ROUND(I229*H229,2)</f>
        <v>0</v>
      </c>
      <c r="BL229" s="14" t="s">
        <v>125</v>
      </c>
      <c r="BM229" s="238" t="s">
        <v>521</v>
      </c>
    </row>
    <row r="230" s="2" customFormat="1" ht="16.5" customHeight="1">
      <c r="A230" s="35"/>
      <c r="B230" s="36"/>
      <c r="C230" s="240" t="s">
        <v>522</v>
      </c>
      <c r="D230" s="240" t="s">
        <v>127</v>
      </c>
      <c r="E230" s="241" t="s">
        <v>523</v>
      </c>
      <c r="F230" s="242" t="s">
        <v>524</v>
      </c>
      <c r="G230" s="243" t="s">
        <v>124</v>
      </c>
      <c r="H230" s="244">
        <v>150</v>
      </c>
      <c r="I230" s="245"/>
      <c r="J230" s="246">
        <f>ROUND(I230*H230,2)</f>
        <v>0</v>
      </c>
      <c r="K230" s="247"/>
      <c r="L230" s="248"/>
      <c r="M230" s="249" t="s">
        <v>1</v>
      </c>
      <c r="N230" s="250" t="s">
        <v>42</v>
      </c>
      <c r="O230" s="88"/>
      <c r="P230" s="236">
        <f>O230*H230</f>
        <v>0</v>
      </c>
      <c r="Q230" s="236">
        <v>3.4999999999999997E-05</v>
      </c>
      <c r="R230" s="236">
        <f>Q230*H230</f>
        <v>0.0052499999999999995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130</v>
      </c>
      <c r="AT230" s="238" t="s">
        <v>127</v>
      </c>
      <c r="AU230" s="238" t="s">
        <v>84</v>
      </c>
      <c r="AY230" s="14" t="s">
        <v>118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4" t="s">
        <v>82</v>
      </c>
      <c r="BK230" s="239">
        <f>ROUND(I230*H230,2)</f>
        <v>0</v>
      </c>
      <c r="BL230" s="14" t="s">
        <v>125</v>
      </c>
      <c r="BM230" s="238" t="s">
        <v>525</v>
      </c>
    </row>
    <row r="231" s="12" customFormat="1" ht="22.8" customHeight="1">
      <c r="A231" s="12"/>
      <c r="B231" s="210"/>
      <c r="C231" s="211"/>
      <c r="D231" s="212" t="s">
        <v>76</v>
      </c>
      <c r="E231" s="224" t="s">
        <v>526</v>
      </c>
      <c r="F231" s="224" t="s">
        <v>527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SUM(P232:P299)</f>
        <v>0</v>
      </c>
      <c r="Q231" s="218"/>
      <c r="R231" s="219">
        <f>SUM(R232:R299)</f>
        <v>0.077446000000000015</v>
      </c>
      <c r="S231" s="218"/>
      <c r="T231" s="220">
        <f>SUM(T232:T299)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84</v>
      </c>
      <c r="AT231" s="222" t="s">
        <v>76</v>
      </c>
      <c r="AU231" s="222" t="s">
        <v>82</v>
      </c>
      <c r="AY231" s="221" t="s">
        <v>118</v>
      </c>
      <c r="BK231" s="223">
        <f>SUM(BK232:BK299)</f>
        <v>0</v>
      </c>
    </row>
    <row r="232" s="2" customFormat="1" ht="16.5" customHeight="1">
      <c r="A232" s="35"/>
      <c r="B232" s="36"/>
      <c r="C232" s="226" t="s">
        <v>528</v>
      </c>
      <c r="D232" s="226" t="s">
        <v>121</v>
      </c>
      <c r="E232" s="227" t="s">
        <v>529</v>
      </c>
      <c r="F232" s="228" t="s">
        <v>530</v>
      </c>
      <c r="G232" s="229" t="s">
        <v>514</v>
      </c>
      <c r="H232" s="230">
        <v>1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42</v>
      </c>
      <c r="O232" s="88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125</v>
      </c>
      <c r="AT232" s="238" t="s">
        <v>121</v>
      </c>
      <c r="AU232" s="238" t="s">
        <v>84</v>
      </c>
      <c r="AY232" s="14" t="s">
        <v>118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4" t="s">
        <v>82</v>
      </c>
      <c r="BK232" s="239">
        <f>ROUND(I232*H232,2)</f>
        <v>0</v>
      </c>
      <c r="BL232" s="14" t="s">
        <v>125</v>
      </c>
      <c r="BM232" s="238" t="s">
        <v>531</v>
      </c>
    </row>
    <row r="233" s="2" customFormat="1" ht="24" customHeight="1">
      <c r="A233" s="35"/>
      <c r="B233" s="36"/>
      <c r="C233" s="240" t="s">
        <v>532</v>
      </c>
      <c r="D233" s="240" t="s">
        <v>127</v>
      </c>
      <c r="E233" s="241" t="s">
        <v>533</v>
      </c>
      <c r="F233" s="242" t="s">
        <v>534</v>
      </c>
      <c r="G233" s="243" t="s">
        <v>180</v>
      </c>
      <c r="H233" s="244">
        <v>1</v>
      </c>
      <c r="I233" s="245"/>
      <c r="J233" s="246">
        <f>ROUND(I233*H233,2)</f>
        <v>0</v>
      </c>
      <c r="K233" s="247"/>
      <c r="L233" s="248"/>
      <c r="M233" s="249" t="s">
        <v>1</v>
      </c>
      <c r="N233" s="250" t="s">
        <v>42</v>
      </c>
      <c r="O233" s="88"/>
      <c r="P233" s="236">
        <f>O233*H233</f>
        <v>0</v>
      </c>
      <c r="Q233" s="236">
        <v>0.00029999999999999997</v>
      </c>
      <c r="R233" s="236">
        <f>Q233*H233</f>
        <v>0.00029999999999999997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130</v>
      </c>
      <c r="AT233" s="238" t="s">
        <v>127</v>
      </c>
      <c r="AU233" s="238" t="s">
        <v>84</v>
      </c>
      <c r="AY233" s="14" t="s">
        <v>118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4" t="s">
        <v>82</v>
      </c>
      <c r="BK233" s="239">
        <f>ROUND(I233*H233,2)</f>
        <v>0</v>
      </c>
      <c r="BL233" s="14" t="s">
        <v>125</v>
      </c>
      <c r="BM233" s="238" t="s">
        <v>535</v>
      </c>
    </row>
    <row r="234" s="2" customFormat="1" ht="16.5" customHeight="1">
      <c r="A234" s="35"/>
      <c r="B234" s="36"/>
      <c r="C234" s="240" t="s">
        <v>536</v>
      </c>
      <c r="D234" s="240" t="s">
        <v>127</v>
      </c>
      <c r="E234" s="241" t="s">
        <v>537</v>
      </c>
      <c r="F234" s="242" t="s">
        <v>538</v>
      </c>
      <c r="G234" s="243" t="s">
        <v>180</v>
      </c>
      <c r="H234" s="244">
        <v>1</v>
      </c>
      <c r="I234" s="245"/>
      <c r="J234" s="246">
        <f>ROUND(I234*H234,2)</f>
        <v>0</v>
      </c>
      <c r="K234" s="247"/>
      <c r="L234" s="248"/>
      <c r="M234" s="249" t="s">
        <v>1</v>
      </c>
      <c r="N234" s="250" t="s">
        <v>42</v>
      </c>
      <c r="O234" s="88"/>
      <c r="P234" s="236">
        <f>O234*H234</f>
        <v>0</v>
      </c>
      <c r="Q234" s="236">
        <v>0.00029999999999999997</v>
      </c>
      <c r="R234" s="236">
        <f>Q234*H234</f>
        <v>0.00029999999999999997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130</v>
      </c>
      <c r="AT234" s="238" t="s">
        <v>127</v>
      </c>
      <c r="AU234" s="238" t="s">
        <v>84</v>
      </c>
      <c r="AY234" s="14" t="s">
        <v>118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4" t="s">
        <v>82</v>
      </c>
      <c r="BK234" s="239">
        <f>ROUND(I234*H234,2)</f>
        <v>0</v>
      </c>
      <c r="BL234" s="14" t="s">
        <v>125</v>
      </c>
      <c r="BM234" s="238" t="s">
        <v>539</v>
      </c>
    </row>
    <row r="235" s="2" customFormat="1" ht="16.5" customHeight="1">
      <c r="A235" s="35"/>
      <c r="B235" s="36"/>
      <c r="C235" s="240" t="s">
        <v>540</v>
      </c>
      <c r="D235" s="240" t="s">
        <v>127</v>
      </c>
      <c r="E235" s="241" t="s">
        <v>541</v>
      </c>
      <c r="F235" s="242" t="s">
        <v>542</v>
      </c>
      <c r="G235" s="243" t="s">
        <v>180</v>
      </c>
      <c r="H235" s="244">
        <v>1</v>
      </c>
      <c r="I235" s="245"/>
      <c r="J235" s="246">
        <f>ROUND(I235*H235,2)</f>
        <v>0</v>
      </c>
      <c r="K235" s="247"/>
      <c r="L235" s="248"/>
      <c r="M235" s="249" t="s">
        <v>1</v>
      </c>
      <c r="N235" s="250" t="s">
        <v>42</v>
      </c>
      <c r="O235" s="88"/>
      <c r="P235" s="236">
        <f>O235*H235</f>
        <v>0</v>
      </c>
      <c r="Q235" s="236">
        <v>0.00029999999999999997</v>
      </c>
      <c r="R235" s="236">
        <f>Q235*H235</f>
        <v>0.00029999999999999997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130</v>
      </c>
      <c r="AT235" s="238" t="s">
        <v>127</v>
      </c>
      <c r="AU235" s="238" t="s">
        <v>84</v>
      </c>
      <c r="AY235" s="14" t="s">
        <v>118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4" t="s">
        <v>82</v>
      </c>
      <c r="BK235" s="239">
        <f>ROUND(I235*H235,2)</f>
        <v>0</v>
      </c>
      <c r="BL235" s="14" t="s">
        <v>125</v>
      </c>
      <c r="BM235" s="238" t="s">
        <v>543</v>
      </c>
    </row>
    <row r="236" s="2" customFormat="1" ht="16.5" customHeight="1">
      <c r="A236" s="35"/>
      <c r="B236" s="36"/>
      <c r="C236" s="240" t="s">
        <v>544</v>
      </c>
      <c r="D236" s="240" t="s">
        <v>127</v>
      </c>
      <c r="E236" s="241" t="s">
        <v>545</v>
      </c>
      <c r="F236" s="242" t="s">
        <v>546</v>
      </c>
      <c r="G236" s="243" t="s">
        <v>180</v>
      </c>
      <c r="H236" s="244">
        <v>1</v>
      </c>
      <c r="I236" s="245"/>
      <c r="J236" s="246">
        <f>ROUND(I236*H236,2)</f>
        <v>0</v>
      </c>
      <c r="K236" s="247"/>
      <c r="L236" s="248"/>
      <c r="M236" s="249" t="s">
        <v>1</v>
      </c>
      <c r="N236" s="250" t="s">
        <v>42</v>
      </c>
      <c r="O236" s="88"/>
      <c r="P236" s="236">
        <f>O236*H236</f>
        <v>0</v>
      </c>
      <c r="Q236" s="236">
        <v>0.00029999999999999997</v>
      </c>
      <c r="R236" s="236">
        <f>Q236*H236</f>
        <v>0.00029999999999999997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130</v>
      </c>
      <c r="AT236" s="238" t="s">
        <v>127</v>
      </c>
      <c r="AU236" s="238" t="s">
        <v>84</v>
      </c>
      <c r="AY236" s="14" t="s">
        <v>118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4" t="s">
        <v>82</v>
      </c>
      <c r="BK236" s="239">
        <f>ROUND(I236*H236,2)</f>
        <v>0</v>
      </c>
      <c r="BL236" s="14" t="s">
        <v>125</v>
      </c>
      <c r="BM236" s="238" t="s">
        <v>547</v>
      </c>
    </row>
    <row r="237" s="2" customFormat="1" ht="24" customHeight="1">
      <c r="A237" s="35"/>
      <c r="B237" s="36"/>
      <c r="C237" s="240" t="s">
        <v>548</v>
      </c>
      <c r="D237" s="240" t="s">
        <v>127</v>
      </c>
      <c r="E237" s="241" t="s">
        <v>549</v>
      </c>
      <c r="F237" s="242" t="s">
        <v>550</v>
      </c>
      <c r="G237" s="243" t="s">
        <v>180</v>
      </c>
      <c r="H237" s="244">
        <v>1</v>
      </c>
      <c r="I237" s="245"/>
      <c r="J237" s="246">
        <f>ROUND(I237*H237,2)</f>
        <v>0</v>
      </c>
      <c r="K237" s="247"/>
      <c r="L237" s="248"/>
      <c r="M237" s="249" t="s">
        <v>1</v>
      </c>
      <c r="N237" s="250" t="s">
        <v>42</v>
      </c>
      <c r="O237" s="88"/>
      <c r="P237" s="236">
        <f>O237*H237</f>
        <v>0</v>
      </c>
      <c r="Q237" s="236">
        <v>0.00029999999999999997</v>
      </c>
      <c r="R237" s="236">
        <f>Q237*H237</f>
        <v>0.00029999999999999997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130</v>
      </c>
      <c r="AT237" s="238" t="s">
        <v>127</v>
      </c>
      <c r="AU237" s="238" t="s">
        <v>84</v>
      </c>
      <c r="AY237" s="14" t="s">
        <v>118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4" t="s">
        <v>82</v>
      </c>
      <c r="BK237" s="239">
        <f>ROUND(I237*H237,2)</f>
        <v>0</v>
      </c>
      <c r="BL237" s="14" t="s">
        <v>125</v>
      </c>
      <c r="BM237" s="238" t="s">
        <v>551</v>
      </c>
    </row>
    <row r="238" s="2" customFormat="1" ht="16.5" customHeight="1">
      <c r="A238" s="35"/>
      <c r="B238" s="36"/>
      <c r="C238" s="240" t="s">
        <v>552</v>
      </c>
      <c r="D238" s="240" t="s">
        <v>127</v>
      </c>
      <c r="E238" s="241" t="s">
        <v>553</v>
      </c>
      <c r="F238" s="242" t="s">
        <v>554</v>
      </c>
      <c r="G238" s="243" t="s">
        <v>180</v>
      </c>
      <c r="H238" s="244">
        <v>1</v>
      </c>
      <c r="I238" s="245"/>
      <c r="J238" s="246">
        <f>ROUND(I238*H238,2)</f>
        <v>0</v>
      </c>
      <c r="K238" s="247"/>
      <c r="L238" s="248"/>
      <c r="M238" s="249" t="s">
        <v>1</v>
      </c>
      <c r="N238" s="250" t="s">
        <v>42</v>
      </c>
      <c r="O238" s="88"/>
      <c r="P238" s="236">
        <f>O238*H238</f>
        <v>0</v>
      </c>
      <c r="Q238" s="236">
        <v>0.00029999999999999997</v>
      </c>
      <c r="R238" s="236">
        <f>Q238*H238</f>
        <v>0.00029999999999999997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130</v>
      </c>
      <c r="AT238" s="238" t="s">
        <v>127</v>
      </c>
      <c r="AU238" s="238" t="s">
        <v>84</v>
      </c>
      <c r="AY238" s="14" t="s">
        <v>118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4" t="s">
        <v>82</v>
      </c>
      <c r="BK238" s="239">
        <f>ROUND(I238*H238,2)</f>
        <v>0</v>
      </c>
      <c r="BL238" s="14" t="s">
        <v>125</v>
      </c>
      <c r="BM238" s="238" t="s">
        <v>555</v>
      </c>
    </row>
    <row r="239" s="2" customFormat="1" ht="16.5" customHeight="1">
      <c r="A239" s="35"/>
      <c r="B239" s="36"/>
      <c r="C239" s="240" t="s">
        <v>556</v>
      </c>
      <c r="D239" s="240" t="s">
        <v>127</v>
      </c>
      <c r="E239" s="241" t="s">
        <v>557</v>
      </c>
      <c r="F239" s="242" t="s">
        <v>558</v>
      </c>
      <c r="G239" s="243" t="s">
        <v>180</v>
      </c>
      <c r="H239" s="244">
        <v>3</v>
      </c>
      <c r="I239" s="245"/>
      <c r="J239" s="246">
        <f>ROUND(I239*H239,2)</f>
        <v>0</v>
      </c>
      <c r="K239" s="247"/>
      <c r="L239" s="248"/>
      <c r="M239" s="249" t="s">
        <v>1</v>
      </c>
      <c r="N239" s="250" t="s">
        <v>42</v>
      </c>
      <c r="O239" s="88"/>
      <c r="P239" s="236">
        <f>O239*H239</f>
        <v>0</v>
      </c>
      <c r="Q239" s="236">
        <v>0.00029999999999999997</v>
      </c>
      <c r="R239" s="236">
        <f>Q239*H239</f>
        <v>0.00089999999999999998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130</v>
      </c>
      <c r="AT239" s="238" t="s">
        <v>127</v>
      </c>
      <c r="AU239" s="238" t="s">
        <v>84</v>
      </c>
      <c r="AY239" s="14" t="s">
        <v>118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4" t="s">
        <v>82</v>
      </c>
      <c r="BK239" s="239">
        <f>ROUND(I239*H239,2)</f>
        <v>0</v>
      </c>
      <c r="BL239" s="14" t="s">
        <v>125</v>
      </c>
      <c r="BM239" s="238" t="s">
        <v>559</v>
      </c>
    </row>
    <row r="240" s="2" customFormat="1" ht="16.5" customHeight="1">
      <c r="A240" s="35"/>
      <c r="B240" s="36"/>
      <c r="C240" s="240" t="s">
        <v>560</v>
      </c>
      <c r="D240" s="240" t="s">
        <v>127</v>
      </c>
      <c r="E240" s="241" t="s">
        <v>561</v>
      </c>
      <c r="F240" s="242" t="s">
        <v>562</v>
      </c>
      <c r="G240" s="243" t="s">
        <v>180</v>
      </c>
      <c r="H240" s="244">
        <v>10</v>
      </c>
      <c r="I240" s="245"/>
      <c r="J240" s="246">
        <f>ROUND(I240*H240,2)</f>
        <v>0</v>
      </c>
      <c r="K240" s="247"/>
      <c r="L240" s="248"/>
      <c r="M240" s="249" t="s">
        <v>1</v>
      </c>
      <c r="N240" s="250" t="s">
        <v>42</v>
      </c>
      <c r="O240" s="88"/>
      <c r="P240" s="236">
        <f>O240*H240</f>
        <v>0</v>
      </c>
      <c r="Q240" s="236">
        <v>0.00029999999999999997</v>
      </c>
      <c r="R240" s="236">
        <f>Q240*H240</f>
        <v>0.0029999999999999996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130</v>
      </c>
      <c r="AT240" s="238" t="s">
        <v>127</v>
      </c>
      <c r="AU240" s="238" t="s">
        <v>84</v>
      </c>
      <c r="AY240" s="14" t="s">
        <v>118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4" t="s">
        <v>82</v>
      </c>
      <c r="BK240" s="239">
        <f>ROUND(I240*H240,2)</f>
        <v>0</v>
      </c>
      <c r="BL240" s="14" t="s">
        <v>125</v>
      </c>
      <c r="BM240" s="238" t="s">
        <v>563</v>
      </c>
    </row>
    <row r="241" s="2" customFormat="1" ht="16.5" customHeight="1">
      <c r="A241" s="35"/>
      <c r="B241" s="36"/>
      <c r="C241" s="240" t="s">
        <v>564</v>
      </c>
      <c r="D241" s="240" t="s">
        <v>127</v>
      </c>
      <c r="E241" s="241" t="s">
        <v>565</v>
      </c>
      <c r="F241" s="242" t="s">
        <v>566</v>
      </c>
      <c r="G241" s="243" t="s">
        <v>180</v>
      </c>
      <c r="H241" s="244">
        <v>2</v>
      </c>
      <c r="I241" s="245"/>
      <c r="J241" s="246">
        <f>ROUND(I241*H241,2)</f>
        <v>0</v>
      </c>
      <c r="K241" s="247"/>
      <c r="L241" s="248"/>
      <c r="M241" s="249" t="s">
        <v>1</v>
      </c>
      <c r="N241" s="250" t="s">
        <v>42</v>
      </c>
      <c r="O241" s="88"/>
      <c r="P241" s="236">
        <f>O241*H241</f>
        <v>0</v>
      </c>
      <c r="Q241" s="236">
        <v>0.00029999999999999997</v>
      </c>
      <c r="R241" s="236">
        <f>Q241*H241</f>
        <v>0.00059999999999999995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130</v>
      </c>
      <c r="AT241" s="238" t="s">
        <v>127</v>
      </c>
      <c r="AU241" s="238" t="s">
        <v>84</v>
      </c>
      <c r="AY241" s="14" t="s">
        <v>118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4" t="s">
        <v>82</v>
      </c>
      <c r="BK241" s="239">
        <f>ROUND(I241*H241,2)</f>
        <v>0</v>
      </c>
      <c r="BL241" s="14" t="s">
        <v>125</v>
      </c>
      <c r="BM241" s="238" t="s">
        <v>567</v>
      </c>
    </row>
    <row r="242" s="2" customFormat="1" ht="16.5" customHeight="1">
      <c r="A242" s="35"/>
      <c r="B242" s="36"/>
      <c r="C242" s="240" t="s">
        <v>568</v>
      </c>
      <c r="D242" s="240" t="s">
        <v>127</v>
      </c>
      <c r="E242" s="241" t="s">
        <v>569</v>
      </c>
      <c r="F242" s="242" t="s">
        <v>570</v>
      </c>
      <c r="G242" s="243" t="s">
        <v>180</v>
      </c>
      <c r="H242" s="244">
        <v>12</v>
      </c>
      <c r="I242" s="245"/>
      <c r="J242" s="246">
        <f>ROUND(I242*H242,2)</f>
        <v>0</v>
      </c>
      <c r="K242" s="247"/>
      <c r="L242" s="248"/>
      <c r="M242" s="249" t="s">
        <v>1</v>
      </c>
      <c r="N242" s="250" t="s">
        <v>42</v>
      </c>
      <c r="O242" s="88"/>
      <c r="P242" s="236">
        <f>O242*H242</f>
        <v>0</v>
      </c>
      <c r="Q242" s="236">
        <v>0.00029999999999999997</v>
      </c>
      <c r="R242" s="236">
        <f>Q242*H242</f>
        <v>0.0035999999999999999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130</v>
      </c>
      <c r="AT242" s="238" t="s">
        <v>127</v>
      </c>
      <c r="AU242" s="238" t="s">
        <v>84</v>
      </c>
      <c r="AY242" s="14" t="s">
        <v>118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4" t="s">
        <v>82</v>
      </c>
      <c r="BK242" s="239">
        <f>ROUND(I242*H242,2)</f>
        <v>0</v>
      </c>
      <c r="BL242" s="14" t="s">
        <v>125</v>
      </c>
      <c r="BM242" s="238" t="s">
        <v>571</v>
      </c>
    </row>
    <row r="243" s="2" customFormat="1" ht="16.5" customHeight="1">
      <c r="A243" s="35"/>
      <c r="B243" s="36"/>
      <c r="C243" s="240" t="s">
        <v>572</v>
      </c>
      <c r="D243" s="240" t="s">
        <v>127</v>
      </c>
      <c r="E243" s="241" t="s">
        <v>573</v>
      </c>
      <c r="F243" s="242" t="s">
        <v>574</v>
      </c>
      <c r="G243" s="243" t="s">
        <v>180</v>
      </c>
      <c r="H243" s="244">
        <v>3</v>
      </c>
      <c r="I243" s="245"/>
      <c r="J243" s="246">
        <f>ROUND(I243*H243,2)</f>
        <v>0</v>
      </c>
      <c r="K243" s="247"/>
      <c r="L243" s="248"/>
      <c r="M243" s="249" t="s">
        <v>1</v>
      </c>
      <c r="N243" s="250" t="s">
        <v>42</v>
      </c>
      <c r="O243" s="88"/>
      <c r="P243" s="236">
        <f>O243*H243</f>
        <v>0</v>
      </c>
      <c r="Q243" s="236">
        <v>0.00029999999999999997</v>
      </c>
      <c r="R243" s="236">
        <f>Q243*H243</f>
        <v>0.00089999999999999998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130</v>
      </c>
      <c r="AT243" s="238" t="s">
        <v>127</v>
      </c>
      <c r="AU243" s="238" t="s">
        <v>84</v>
      </c>
      <c r="AY243" s="14" t="s">
        <v>118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4" t="s">
        <v>82</v>
      </c>
      <c r="BK243" s="239">
        <f>ROUND(I243*H243,2)</f>
        <v>0</v>
      </c>
      <c r="BL243" s="14" t="s">
        <v>125</v>
      </c>
      <c r="BM243" s="238" t="s">
        <v>575</v>
      </c>
    </row>
    <row r="244" s="2" customFormat="1" ht="16.5" customHeight="1">
      <c r="A244" s="35"/>
      <c r="B244" s="36"/>
      <c r="C244" s="240" t="s">
        <v>576</v>
      </c>
      <c r="D244" s="240" t="s">
        <v>127</v>
      </c>
      <c r="E244" s="241" t="s">
        <v>577</v>
      </c>
      <c r="F244" s="242" t="s">
        <v>578</v>
      </c>
      <c r="G244" s="243" t="s">
        <v>514</v>
      </c>
      <c r="H244" s="244">
        <v>1</v>
      </c>
      <c r="I244" s="245"/>
      <c r="J244" s="246">
        <f>ROUND(I244*H244,2)</f>
        <v>0</v>
      </c>
      <c r="K244" s="247"/>
      <c r="L244" s="248"/>
      <c r="M244" s="249" t="s">
        <v>1</v>
      </c>
      <c r="N244" s="250" t="s">
        <v>42</v>
      </c>
      <c r="O244" s="88"/>
      <c r="P244" s="236">
        <f>O244*H244</f>
        <v>0</v>
      </c>
      <c r="Q244" s="236">
        <v>0.00029999999999999997</v>
      </c>
      <c r="R244" s="236">
        <f>Q244*H244</f>
        <v>0.00029999999999999997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130</v>
      </c>
      <c r="AT244" s="238" t="s">
        <v>127</v>
      </c>
      <c r="AU244" s="238" t="s">
        <v>84</v>
      </c>
      <c r="AY244" s="14" t="s">
        <v>118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4" t="s">
        <v>82</v>
      </c>
      <c r="BK244" s="239">
        <f>ROUND(I244*H244,2)</f>
        <v>0</v>
      </c>
      <c r="BL244" s="14" t="s">
        <v>125</v>
      </c>
      <c r="BM244" s="238" t="s">
        <v>579</v>
      </c>
    </row>
    <row r="245" s="2" customFormat="1" ht="16.5" customHeight="1">
      <c r="A245" s="35"/>
      <c r="B245" s="36"/>
      <c r="C245" s="226" t="s">
        <v>580</v>
      </c>
      <c r="D245" s="226" t="s">
        <v>121</v>
      </c>
      <c r="E245" s="227" t="s">
        <v>581</v>
      </c>
      <c r="F245" s="228" t="s">
        <v>582</v>
      </c>
      <c r="G245" s="229" t="s">
        <v>180</v>
      </c>
      <c r="H245" s="230">
        <v>1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42</v>
      </c>
      <c r="O245" s="88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125</v>
      </c>
      <c r="AT245" s="238" t="s">
        <v>121</v>
      </c>
      <c r="AU245" s="238" t="s">
        <v>84</v>
      </c>
      <c r="AY245" s="14" t="s">
        <v>118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4" t="s">
        <v>82</v>
      </c>
      <c r="BK245" s="239">
        <f>ROUND(I245*H245,2)</f>
        <v>0</v>
      </c>
      <c r="BL245" s="14" t="s">
        <v>125</v>
      </c>
      <c r="BM245" s="238" t="s">
        <v>583</v>
      </c>
    </row>
    <row r="246" s="2" customFormat="1" ht="36" customHeight="1">
      <c r="A246" s="35"/>
      <c r="B246" s="36"/>
      <c r="C246" s="240" t="s">
        <v>584</v>
      </c>
      <c r="D246" s="240" t="s">
        <v>127</v>
      </c>
      <c r="E246" s="241" t="s">
        <v>585</v>
      </c>
      <c r="F246" s="242" t="s">
        <v>586</v>
      </c>
      <c r="G246" s="243" t="s">
        <v>180</v>
      </c>
      <c r="H246" s="244">
        <v>1</v>
      </c>
      <c r="I246" s="245"/>
      <c r="J246" s="246">
        <f>ROUND(I246*H246,2)</f>
        <v>0</v>
      </c>
      <c r="K246" s="247"/>
      <c r="L246" s="248"/>
      <c r="M246" s="249" t="s">
        <v>1</v>
      </c>
      <c r="N246" s="250" t="s">
        <v>42</v>
      </c>
      <c r="O246" s="88"/>
      <c r="P246" s="236">
        <f>O246*H246</f>
        <v>0</v>
      </c>
      <c r="Q246" s="236">
        <v>0.00055999999999999995</v>
      </c>
      <c r="R246" s="236">
        <f>Q246*H246</f>
        <v>0.00055999999999999995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130</v>
      </c>
      <c r="AT246" s="238" t="s">
        <v>127</v>
      </c>
      <c r="AU246" s="238" t="s">
        <v>84</v>
      </c>
      <c r="AY246" s="14" t="s">
        <v>118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4" t="s">
        <v>82</v>
      </c>
      <c r="BK246" s="239">
        <f>ROUND(I246*H246,2)</f>
        <v>0</v>
      </c>
      <c r="BL246" s="14" t="s">
        <v>125</v>
      </c>
      <c r="BM246" s="238" t="s">
        <v>587</v>
      </c>
    </row>
    <row r="247" s="2" customFormat="1" ht="24" customHeight="1">
      <c r="A247" s="35"/>
      <c r="B247" s="36"/>
      <c r="C247" s="226" t="s">
        <v>588</v>
      </c>
      <c r="D247" s="226" t="s">
        <v>121</v>
      </c>
      <c r="E247" s="227" t="s">
        <v>589</v>
      </c>
      <c r="F247" s="228" t="s">
        <v>590</v>
      </c>
      <c r="G247" s="229" t="s">
        <v>180</v>
      </c>
      <c r="H247" s="230">
        <v>1</v>
      </c>
      <c r="I247" s="231"/>
      <c r="J247" s="232">
        <f>ROUND(I247*H247,2)</f>
        <v>0</v>
      </c>
      <c r="K247" s="233"/>
      <c r="L247" s="41"/>
      <c r="M247" s="234" t="s">
        <v>1</v>
      </c>
      <c r="N247" s="235" t="s">
        <v>42</v>
      </c>
      <c r="O247" s="88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125</v>
      </c>
      <c r="AT247" s="238" t="s">
        <v>121</v>
      </c>
      <c r="AU247" s="238" t="s">
        <v>84</v>
      </c>
      <c r="AY247" s="14" t="s">
        <v>118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4" t="s">
        <v>82</v>
      </c>
      <c r="BK247" s="239">
        <f>ROUND(I247*H247,2)</f>
        <v>0</v>
      </c>
      <c r="BL247" s="14" t="s">
        <v>125</v>
      </c>
      <c r="BM247" s="238" t="s">
        <v>591</v>
      </c>
    </row>
    <row r="248" s="2" customFormat="1" ht="36" customHeight="1">
      <c r="A248" s="35"/>
      <c r="B248" s="36"/>
      <c r="C248" s="240" t="s">
        <v>592</v>
      </c>
      <c r="D248" s="240" t="s">
        <v>127</v>
      </c>
      <c r="E248" s="241" t="s">
        <v>593</v>
      </c>
      <c r="F248" s="242" t="s">
        <v>594</v>
      </c>
      <c r="G248" s="243" t="s">
        <v>180</v>
      </c>
      <c r="H248" s="244">
        <v>1</v>
      </c>
      <c r="I248" s="245"/>
      <c r="J248" s="246">
        <f>ROUND(I248*H248,2)</f>
        <v>0</v>
      </c>
      <c r="K248" s="247"/>
      <c r="L248" s="248"/>
      <c r="M248" s="249" t="s">
        <v>1</v>
      </c>
      <c r="N248" s="250" t="s">
        <v>42</v>
      </c>
      <c r="O248" s="88"/>
      <c r="P248" s="236">
        <f>O248*H248</f>
        <v>0</v>
      </c>
      <c r="Q248" s="236">
        <v>0.024</v>
      </c>
      <c r="R248" s="236">
        <f>Q248*H248</f>
        <v>0.024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130</v>
      </c>
      <c r="AT248" s="238" t="s">
        <v>127</v>
      </c>
      <c r="AU248" s="238" t="s">
        <v>84</v>
      </c>
      <c r="AY248" s="14" t="s">
        <v>118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4" t="s">
        <v>82</v>
      </c>
      <c r="BK248" s="239">
        <f>ROUND(I248*H248,2)</f>
        <v>0</v>
      </c>
      <c r="BL248" s="14" t="s">
        <v>125</v>
      </c>
      <c r="BM248" s="238" t="s">
        <v>595</v>
      </c>
    </row>
    <row r="249" s="2" customFormat="1" ht="16.5" customHeight="1">
      <c r="A249" s="35"/>
      <c r="B249" s="36"/>
      <c r="C249" s="226" t="s">
        <v>596</v>
      </c>
      <c r="D249" s="226" t="s">
        <v>121</v>
      </c>
      <c r="E249" s="227" t="s">
        <v>597</v>
      </c>
      <c r="F249" s="228" t="s">
        <v>598</v>
      </c>
      <c r="G249" s="229" t="s">
        <v>180</v>
      </c>
      <c r="H249" s="230">
        <v>2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42</v>
      </c>
      <c r="O249" s="88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125</v>
      </c>
      <c r="AT249" s="238" t="s">
        <v>121</v>
      </c>
      <c r="AU249" s="238" t="s">
        <v>84</v>
      </c>
      <c r="AY249" s="14" t="s">
        <v>118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4" t="s">
        <v>82</v>
      </c>
      <c r="BK249" s="239">
        <f>ROUND(I249*H249,2)</f>
        <v>0</v>
      </c>
      <c r="BL249" s="14" t="s">
        <v>125</v>
      </c>
      <c r="BM249" s="238" t="s">
        <v>599</v>
      </c>
    </row>
    <row r="250" s="2" customFormat="1" ht="16.5" customHeight="1">
      <c r="A250" s="35"/>
      <c r="B250" s="36"/>
      <c r="C250" s="240" t="s">
        <v>600</v>
      </c>
      <c r="D250" s="240" t="s">
        <v>127</v>
      </c>
      <c r="E250" s="241" t="s">
        <v>601</v>
      </c>
      <c r="F250" s="242" t="s">
        <v>602</v>
      </c>
      <c r="G250" s="243" t="s">
        <v>180</v>
      </c>
      <c r="H250" s="244">
        <v>1</v>
      </c>
      <c r="I250" s="245"/>
      <c r="J250" s="246">
        <f>ROUND(I250*H250,2)</f>
        <v>0</v>
      </c>
      <c r="K250" s="247"/>
      <c r="L250" s="248"/>
      <c r="M250" s="249" t="s">
        <v>1</v>
      </c>
      <c r="N250" s="250" t="s">
        <v>42</v>
      </c>
      <c r="O250" s="88"/>
      <c r="P250" s="236">
        <f>O250*H250</f>
        <v>0</v>
      </c>
      <c r="Q250" s="236">
        <v>0.00029999999999999997</v>
      </c>
      <c r="R250" s="236">
        <f>Q250*H250</f>
        <v>0.00029999999999999997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130</v>
      </c>
      <c r="AT250" s="238" t="s">
        <v>127</v>
      </c>
      <c r="AU250" s="238" t="s">
        <v>84</v>
      </c>
      <c r="AY250" s="14" t="s">
        <v>118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4" t="s">
        <v>82</v>
      </c>
      <c r="BK250" s="239">
        <f>ROUND(I250*H250,2)</f>
        <v>0</v>
      </c>
      <c r="BL250" s="14" t="s">
        <v>125</v>
      </c>
      <c r="BM250" s="238" t="s">
        <v>603</v>
      </c>
    </row>
    <row r="251" s="2" customFormat="1" ht="16.5" customHeight="1">
      <c r="A251" s="35"/>
      <c r="B251" s="36"/>
      <c r="C251" s="240" t="s">
        <v>604</v>
      </c>
      <c r="D251" s="240" t="s">
        <v>127</v>
      </c>
      <c r="E251" s="241" t="s">
        <v>605</v>
      </c>
      <c r="F251" s="242" t="s">
        <v>606</v>
      </c>
      <c r="G251" s="243" t="s">
        <v>180</v>
      </c>
      <c r="H251" s="244">
        <v>1</v>
      </c>
      <c r="I251" s="245"/>
      <c r="J251" s="246">
        <f>ROUND(I251*H251,2)</f>
        <v>0</v>
      </c>
      <c r="K251" s="247"/>
      <c r="L251" s="248"/>
      <c r="M251" s="249" t="s">
        <v>1</v>
      </c>
      <c r="N251" s="250" t="s">
        <v>42</v>
      </c>
      <c r="O251" s="88"/>
      <c r="P251" s="236">
        <f>O251*H251</f>
        <v>0</v>
      </c>
      <c r="Q251" s="236">
        <v>0.00029999999999999997</v>
      </c>
      <c r="R251" s="236">
        <f>Q251*H251</f>
        <v>0.00029999999999999997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130</v>
      </c>
      <c r="AT251" s="238" t="s">
        <v>127</v>
      </c>
      <c r="AU251" s="238" t="s">
        <v>84</v>
      </c>
      <c r="AY251" s="14" t="s">
        <v>118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4" t="s">
        <v>82</v>
      </c>
      <c r="BK251" s="239">
        <f>ROUND(I251*H251,2)</f>
        <v>0</v>
      </c>
      <c r="BL251" s="14" t="s">
        <v>125</v>
      </c>
      <c r="BM251" s="238" t="s">
        <v>607</v>
      </c>
    </row>
    <row r="252" s="2" customFormat="1" ht="16.5" customHeight="1">
      <c r="A252" s="35"/>
      <c r="B252" s="36"/>
      <c r="C252" s="226" t="s">
        <v>608</v>
      </c>
      <c r="D252" s="226" t="s">
        <v>121</v>
      </c>
      <c r="E252" s="227" t="s">
        <v>609</v>
      </c>
      <c r="F252" s="228" t="s">
        <v>610</v>
      </c>
      <c r="G252" s="229" t="s">
        <v>124</v>
      </c>
      <c r="H252" s="230">
        <v>50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42</v>
      </c>
      <c r="O252" s="88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125</v>
      </c>
      <c r="AT252" s="238" t="s">
        <v>121</v>
      </c>
      <c r="AU252" s="238" t="s">
        <v>84</v>
      </c>
      <c r="AY252" s="14" t="s">
        <v>118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4" t="s">
        <v>82</v>
      </c>
      <c r="BK252" s="239">
        <f>ROUND(I252*H252,2)</f>
        <v>0</v>
      </c>
      <c r="BL252" s="14" t="s">
        <v>125</v>
      </c>
      <c r="BM252" s="238" t="s">
        <v>611</v>
      </c>
    </row>
    <row r="253" s="2" customFormat="1" ht="16.5" customHeight="1">
      <c r="A253" s="35"/>
      <c r="B253" s="36"/>
      <c r="C253" s="240" t="s">
        <v>612</v>
      </c>
      <c r="D253" s="240" t="s">
        <v>127</v>
      </c>
      <c r="E253" s="241" t="s">
        <v>613</v>
      </c>
      <c r="F253" s="242" t="s">
        <v>614</v>
      </c>
      <c r="G253" s="243" t="s">
        <v>124</v>
      </c>
      <c r="H253" s="244">
        <v>50</v>
      </c>
      <c r="I253" s="245"/>
      <c r="J253" s="246">
        <f>ROUND(I253*H253,2)</f>
        <v>0</v>
      </c>
      <c r="K253" s="247"/>
      <c r="L253" s="248"/>
      <c r="M253" s="249" t="s">
        <v>1</v>
      </c>
      <c r="N253" s="250" t="s">
        <v>42</v>
      </c>
      <c r="O253" s="88"/>
      <c r="P253" s="236">
        <f>O253*H253</f>
        <v>0</v>
      </c>
      <c r="Q253" s="236">
        <v>2.0000000000000002E-05</v>
      </c>
      <c r="R253" s="236">
        <f>Q253*H253</f>
        <v>0.001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130</v>
      </c>
      <c r="AT253" s="238" t="s">
        <v>127</v>
      </c>
      <c r="AU253" s="238" t="s">
        <v>84</v>
      </c>
      <c r="AY253" s="14" t="s">
        <v>118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4" t="s">
        <v>82</v>
      </c>
      <c r="BK253" s="239">
        <f>ROUND(I253*H253,2)</f>
        <v>0</v>
      </c>
      <c r="BL253" s="14" t="s">
        <v>125</v>
      </c>
      <c r="BM253" s="238" t="s">
        <v>615</v>
      </c>
    </row>
    <row r="254" s="2" customFormat="1" ht="24" customHeight="1">
      <c r="A254" s="35"/>
      <c r="B254" s="36"/>
      <c r="C254" s="226" t="s">
        <v>616</v>
      </c>
      <c r="D254" s="226" t="s">
        <v>121</v>
      </c>
      <c r="E254" s="227" t="s">
        <v>617</v>
      </c>
      <c r="F254" s="228" t="s">
        <v>618</v>
      </c>
      <c r="G254" s="229" t="s">
        <v>180</v>
      </c>
      <c r="H254" s="230">
        <v>15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42</v>
      </c>
      <c r="O254" s="88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125</v>
      </c>
      <c r="AT254" s="238" t="s">
        <v>121</v>
      </c>
      <c r="AU254" s="238" t="s">
        <v>84</v>
      </c>
      <c r="AY254" s="14" t="s">
        <v>118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4" t="s">
        <v>82</v>
      </c>
      <c r="BK254" s="239">
        <f>ROUND(I254*H254,2)</f>
        <v>0</v>
      </c>
      <c r="BL254" s="14" t="s">
        <v>125</v>
      </c>
      <c r="BM254" s="238" t="s">
        <v>619</v>
      </c>
    </row>
    <row r="255" s="2" customFormat="1" ht="16.5" customHeight="1">
      <c r="A255" s="35"/>
      <c r="B255" s="36"/>
      <c r="C255" s="240" t="s">
        <v>620</v>
      </c>
      <c r="D255" s="240" t="s">
        <v>127</v>
      </c>
      <c r="E255" s="241" t="s">
        <v>621</v>
      </c>
      <c r="F255" s="242" t="s">
        <v>622</v>
      </c>
      <c r="G255" s="243" t="s">
        <v>180</v>
      </c>
      <c r="H255" s="244">
        <v>15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42</v>
      </c>
      <c r="O255" s="88"/>
      <c r="P255" s="236">
        <f>O255*H255</f>
        <v>0</v>
      </c>
      <c r="Q255" s="236">
        <v>5.0000000000000002E-05</v>
      </c>
      <c r="R255" s="236">
        <f>Q255*H255</f>
        <v>0.00075000000000000002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130</v>
      </c>
      <c r="AT255" s="238" t="s">
        <v>127</v>
      </c>
      <c r="AU255" s="238" t="s">
        <v>84</v>
      </c>
      <c r="AY255" s="14" t="s">
        <v>118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4" t="s">
        <v>82</v>
      </c>
      <c r="BK255" s="239">
        <f>ROUND(I255*H255,2)</f>
        <v>0</v>
      </c>
      <c r="BL255" s="14" t="s">
        <v>125</v>
      </c>
      <c r="BM255" s="238" t="s">
        <v>623</v>
      </c>
    </row>
    <row r="256" s="2" customFormat="1" ht="24" customHeight="1">
      <c r="A256" s="35"/>
      <c r="B256" s="36"/>
      <c r="C256" s="226" t="s">
        <v>624</v>
      </c>
      <c r="D256" s="226" t="s">
        <v>121</v>
      </c>
      <c r="E256" s="227" t="s">
        <v>625</v>
      </c>
      <c r="F256" s="228" t="s">
        <v>626</v>
      </c>
      <c r="G256" s="229" t="s">
        <v>180</v>
      </c>
      <c r="H256" s="230">
        <v>2</v>
      </c>
      <c r="I256" s="231"/>
      <c r="J256" s="232">
        <f>ROUND(I256*H256,2)</f>
        <v>0</v>
      </c>
      <c r="K256" s="233"/>
      <c r="L256" s="41"/>
      <c r="M256" s="234" t="s">
        <v>1</v>
      </c>
      <c r="N256" s="235" t="s">
        <v>42</v>
      </c>
      <c r="O256" s="88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125</v>
      </c>
      <c r="AT256" s="238" t="s">
        <v>121</v>
      </c>
      <c r="AU256" s="238" t="s">
        <v>84</v>
      </c>
      <c r="AY256" s="14" t="s">
        <v>118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4" t="s">
        <v>82</v>
      </c>
      <c r="BK256" s="239">
        <f>ROUND(I256*H256,2)</f>
        <v>0</v>
      </c>
      <c r="BL256" s="14" t="s">
        <v>125</v>
      </c>
      <c r="BM256" s="238" t="s">
        <v>627</v>
      </c>
    </row>
    <row r="257" s="2" customFormat="1" ht="16.5" customHeight="1">
      <c r="A257" s="35"/>
      <c r="B257" s="36"/>
      <c r="C257" s="240" t="s">
        <v>628</v>
      </c>
      <c r="D257" s="240" t="s">
        <v>127</v>
      </c>
      <c r="E257" s="241" t="s">
        <v>629</v>
      </c>
      <c r="F257" s="242" t="s">
        <v>630</v>
      </c>
      <c r="G257" s="243" t="s">
        <v>180</v>
      </c>
      <c r="H257" s="244">
        <v>2</v>
      </c>
      <c r="I257" s="245"/>
      <c r="J257" s="246">
        <f>ROUND(I257*H257,2)</f>
        <v>0</v>
      </c>
      <c r="K257" s="247"/>
      <c r="L257" s="248"/>
      <c r="M257" s="249" t="s">
        <v>1</v>
      </c>
      <c r="N257" s="250" t="s">
        <v>42</v>
      </c>
      <c r="O257" s="88"/>
      <c r="P257" s="236">
        <f>O257*H257</f>
        <v>0</v>
      </c>
      <c r="Q257" s="236">
        <v>5.0000000000000002E-05</v>
      </c>
      <c r="R257" s="236">
        <f>Q257*H257</f>
        <v>0.00010000000000000001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130</v>
      </c>
      <c r="AT257" s="238" t="s">
        <v>127</v>
      </c>
      <c r="AU257" s="238" t="s">
        <v>84</v>
      </c>
      <c r="AY257" s="14" t="s">
        <v>118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4" t="s">
        <v>82</v>
      </c>
      <c r="BK257" s="239">
        <f>ROUND(I257*H257,2)</f>
        <v>0</v>
      </c>
      <c r="BL257" s="14" t="s">
        <v>125</v>
      </c>
      <c r="BM257" s="238" t="s">
        <v>631</v>
      </c>
    </row>
    <row r="258" s="2" customFormat="1" ht="24" customHeight="1">
      <c r="A258" s="35"/>
      <c r="B258" s="36"/>
      <c r="C258" s="226" t="s">
        <v>184</v>
      </c>
      <c r="D258" s="226" t="s">
        <v>121</v>
      </c>
      <c r="E258" s="227" t="s">
        <v>632</v>
      </c>
      <c r="F258" s="228" t="s">
        <v>633</v>
      </c>
      <c r="G258" s="229" t="s">
        <v>180</v>
      </c>
      <c r="H258" s="230">
        <v>2</v>
      </c>
      <c r="I258" s="231"/>
      <c r="J258" s="232">
        <f>ROUND(I258*H258,2)</f>
        <v>0</v>
      </c>
      <c r="K258" s="233"/>
      <c r="L258" s="41"/>
      <c r="M258" s="234" t="s">
        <v>1</v>
      </c>
      <c r="N258" s="235" t="s">
        <v>42</v>
      </c>
      <c r="O258" s="88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125</v>
      </c>
      <c r="AT258" s="238" t="s">
        <v>121</v>
      </c>
      <c r="AU258" s="238" t="s">
        <v>84</v>
      </c>
      <c r="AY258" s="14" t="s">
        <v>118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4" t="s">
        <v>82</v>
      </c>
      <c r="BK258" s="239">
        <f>ROUND(I258*H258,2)</f>
        <v>0</v>
      </c>
      <c r="BL258" s="14" t="s">
        <v>125</v>
      </c>
      <c r="BM258" s="238" t="s">
        <v>634</v>
      </c>
    </row>
    <row r="259" s="2" customFormat="1" ht="24" customHeight="1">
      <c r="A259" s="35"/>
      <c r="B259" s="36"/>
      <c r="C259" s="240" t="s">
        <v>635</v>
      </c>
      <c r="D259" s="240" t="s">
        <v>127</v>
      </c>
      <c r="E259" s="241" t="s">
        <v>636</v>
      </c>
      <c r="F259" s="242" t="s">
        <v>637</v>
      </c>
      <c r="G259" s="243" t="s">
        <v>180</v>
      </c>
      <c r="H259" s="244">
        <v>2</v>
      </c>
      <c r="I259" s="245"/>
      <c r="J259" s="246">
        <f>ROUND(I259*H259,2)</f>
        <v>0</v>
      </c>
      <c r="K259" s="247"/>
      <c r="L259" s="248"/>
      <c r="M259" s="249" t="s">
        <v>1</v>
      </c>
      <c r="N259" s="250" t="s">
        <v>42</v>
      </c>
      <c r="O259" s="88"/>
      <c r="P259" s="236">
        <f>O259*H259</f>
        <v>0</v>
      </c>
      <c r="Q259" s="236">
        <v>5.0000000000000002E-05</v>
      </c>
      <c r="R259" s="236">
        <f>Q259*H259</f>
        <v>0.00010000000000000001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130</v>
      </c>
      <c r="AT259" s="238" t="s">
        <v>127</v>
      </c>
      <c r="AU259" s="238" t="s">
        <v>84</v>
      </c>
      <c r="AY259" s="14" t="s">
        <v>118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4" t="s">
        <v>82</v>
      </c>
      <c r="BK259" s="239">
        <f>ROUND(I259*H259,2)</f>
        <v>0</v>
      </c>
      <c r="BL259" s="14" t="s">
        <v>125</v>
      </c>
      <c r="BM259" s="238" t="s">
        <v>638</v>
      </c>
    </row>
    <row r="260" s="2" customFormat="1" ht="24" customHeight="1">
      <c r="A260" s="35"/>
      <c r="B260" s="36"/>
      <c r="C260" s="226" t="s">
        <v>639</v>
      </c>
      <c r="D260" s="226" t="s">
        <v>121</v>
      </c>
      <c r="E260" s="227" t="s">
        <v>640</v>
      </c>
      <c r="F260" s="228" t="s">
        <v>641</v>
      </c>
      <c r="G260" s="229" t="s">
        <v>180</v>
      </c>
      <c r="H260" s="230">
        <v>22</v>
      </c>
      <c r="I260" s="231"/>
      <c r="J260" s="232">
        <f>ROUND(I260*H260,2)</f>
        <v>0</v>
      </c>
      <c r="K260" s="233"/>
      <c r="L260" s="41"/>
      <c r="M260" s="234" t="s">
        <v>1</v>
      </c>
      <c r="N260" s="235" t="s">
        <v>42</v>
      </c>
      <c r="O260" s="88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125</v>
      </c>
      <c r="AT260" s="238" t="s">
        <v>121</v>
      </c>
      <c r="AU260" s="238" t="s">
        <v>84</v>
      </c>
      <c r="AY260" s="14" t="s">
        <v>118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4" t="s">
        <v>82</v>
      </c>
      <c r="BK260" s="239">
        <f>ROUND(I260*H260,2)</f>
        <v>0</v>
      </c>
      <c r="BL260" s="14" t="s">
        <v>125</v>
      </c>
      <c r="BM260" s="238" t="s">
        <v>642</v>
      </c>
    </row>
    <row r="261" s="2" customFormat="1" ht="24" customHeight="1">
      <c r="A261" s="35"/>
      <c r="B261" s="36"/>
      <c r="C261" s="240" t="s">
        <v>643</v>
      </c>
      <c r="D261" s="240" t="s">
        <v>127</v>
      </c>
      <c r="E261" s="241" t="s">
        <v>644</v>
      </c>
      <c r="F261" s="242" t="s">
        <v>645</v>
      </c>
      <c r="G261" s="243" t="s">
        <v>180</v>
      </c>
      <c r="H261" s="244">
        <v>21</v>
      </c>
      <c r="I261" s="245"/>
      <c r="J261" s="246">
        <f>ROUND(I261*H261,2)</f>
        <v>0</v>
      </c>
      <c r="K261" s="247"/>
      <c r="L261" s="248"/>
      <c r="M261" s="249" t="s">
        <v>1</v>
      </c>
      <c r="N261" s="250" t="s">
        <v>42</v>
      </c>
      <c r="O261" s="88"/>
      <c r="P261" s="236">
        <f>O261*H261</f>
        <v>0</v>
      </c>
      <c r="Q261" s="236">
        <v>0.000223</v>
      </c>
      <c r="R261" s="236">
        <f>Q261*H261</f>
        <v>0.0046829999999999997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130</v>
      </c>
      <c r="AT261" s="238" t="s">
        <v>127</v>
      </c>
      <c r="AU261" s="238" t="s">
        <v>84</v>
      </c>
      <c r="AY261" s="14" t="s">
        <v>118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4" t="s">
        <v>82</v>
      </c>
      <c r="BK261" s="239">
        <f>ROUND(I261*H261,2)</f>
        <v>0</v>
      </c>
      <c r="BL261" s="14" t="s">
        <v>125</v>
      </c>
      <c r="BM261" s="238" t="s">
        <v>646</v>
      </c>
    </row>
    <row r="262" s="2" customFormat="1" ht="16.5" customHeight="1">
      <c r="A262" s="35"/>
      <c r="B262" s="36"/>
      <c r="C262" s="240" t="s">
        <v>647</v>
      </c>
      <c r="D262" s="240" t="s">
        <v>127</v>
      </c>
      <c r="E262" s="241" t="s">
        <v>648</v>
      </c>
      <c r="F262" s="242" t="s">
        <v>649</v>
      </c>
      <c r="G262" s="243" t="s">
        <v>180</v>
      </c>
      <c r="H262" s="244">
        <v>1</v>
      </c>
      <c r="I262" s="245"/>
      <c r="J262" s="246">
        <f>ROUND(I262*H262,2)</f>
        <v>0</v>
      </c>
      <c r="K262" s="247"/>
      <c r="L262" s="248"/>
      <c r="M262" s="249" t="s">
        <v>1</v>
      </c>
      <c r="N262" s="250" t="s">
        <v>42</v>
      </c>
      <c r="O262" s="88"/>
      <c r="P262" s="236">
        <f>O262*H262</f>
        <v>0</v>
      </c>
      <c r="Q262" s="236">
        <v>0.000223</v>
      </c>
      <c r="R262" s="236">
        <f>Q262*H262</f>
        <v>0.000223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130</v>
      </c>
      <c r="AT262" s="238" t="s">
        <v>127</v>
      </c>
      <c r="AU262" s="238" t="s">
        <v>84</v>
      </c>
      <c r="AY262" s="14" t="s">
        <v>118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4" t="s">
        <v>82</v>
      </c>
      <c r="BK262" s="239">
        <f>ROUND(I262*H262,2)</f>
        <v>0</v>
      </c>
      <c r="BL262" s="14" t="s">
        <v>125</v>
      </c>
      <c r="BM262" s="238" t="s">
        <v>650</v>
      </c>
    </row>
    <row r="263" s="2" customFormat="1" ht="24" customHeight="1">
      <c r="A263" s="35"/>
      <c r="B263" s="36"/>
      <c r="C263" s="226" t="s">
        <v>651</v>
      </c>
      <c r="D263" s="226" t="s">
        <v>121</v>
      </c>
      <c r="E263" s="227" t="s">
        <v>652</v>
      </c>
      <c r="F263" s="228" t="s">
        <v>653</v>
      </c>
      <c r="G263" s="229" t="s">
        <v>180</v>
      </c>
      <c r="H263" s="230">
        <v>2</v>
      </c>
      <c r="I263" s="231"/>
      <c r="J263" s="232">
        <f>ROUND(I263*H263,2)</f>
        <v>0</v>
      </c>
      <c r="K263" s="233"/>
      <c r="L263" s="41"/>
      <c r="M263" s="234" t="s">
        <v>1</v>
      </c>
      <c r="N263" s="235" t="s">
        <v>42</v>
      </c>
      <c r="O263" s="88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125</v>
      </c>
      <c r="AT263" s="238" t="s">
        <v>121</v>
      </c>
      <c r="AU263" s="238" t="s">
        <v>84</v>
      </c>
      <c r="AY263" s="14" t="s">
        <v>118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4" t="s">
        <v>82</v>
      </c>
      <c r="BK263" s="239">
        <f>ROUND(I263*H263,2)</f>
        <v>0</v>
      </c>
      <c r="BL263" s="14" t="s">
        <v>125</v>
      </c>
      <c r="BM263" s="238" t="s">
        <v>654</v>
      </c>
    </row>
    <row r="264" s="2" customFormat="1" ht="16.5" customHeight="1">
      <c r="A264" s="35"/>
      <c r="B264" s="36"/>
      <c r="C264" s="240" t="s">
        <v>655</v>
      </c>
      <c r="D264" s="240" t="s">
        <v>127</v>
      </c>
      <c r="E264" s="241" t="s">
        <v>656</v>
      </c>
      <c r="F264" s="242" t="s">
        <v>657</v>
      </c>
      <c r="G264" s="243" t="s">
        <v>180</v>
      </c>
      <c r="H264" s="244">
        <v>2</v>
      </c>
      <c r="I264" s="245"/>
      <c r="J264" s="246">
        <f>ROUND(I264*H264,2)</f>
        <v>0</v>
      </c>
      <c r="K264" s="247"/>
      <c r="L264" s="248"/>
      <c r="M264" s="249" t="s">
        <v>1</v>
      </c>
      <c r="N264" s="250" t="s">
        <v>42</v>
      </c>
      <c r="O264" s="88"/>
      <c r="P264" s="236">
        <f>O264*H264</f>
        <v>0</v>
      </c>
      <c r="Q264" s="236">
        <v>6.0000000000000002E-05</v>
      </c>
      <c r="R264" s="236">
        <f>Q264*H264</f>
        <v>0.00012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130</v>
      </c>
      <c r="AT264" s="238" t="s">
        <v>127</v>
      </c>
      <c r="AU264" s="238" t="s">
        <v>84</v>
      </c>
      <c r="AY264" s="14" t="s">
        <v>118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4" t="s">
        <v>82</v>
      </c>
      <c r="BK264" s="239">
        <f>ROUND(I264*H264,2)</f>
        <v>0</v>
      </c>
      <c r="BL264" s="14" t="s">
        <v>125</v>
      </c>
      <c r="BM264" s="238" t="s">
        <v>658</v>
      </c>
    </row>
    <row r="265" s="2" customFormat="1" ht="16.5" customHeight="1">
      <c r="A265" s="35"/>
      <c r="B265" s="36"/>
      <c r="C265" s="226" t="s">
        <v>659</v>
      </c>
      <c r="D265" s="226" t="s">
        <v>121</v>
      </c>
      <c r="E265" s="227" t="s">
        <v>660</v>
      </c>
      <c r="F265" s="228" t="s">
        <v>661</v>
      </c>
      <c r="G265" s="229" t="s">
        <v>180</v>
      </c>
      <c r="H265" s="230">
        <v>28</v>
      </c>
      <c r="I265" s="231"/>
      <c r="J265" s="232">
        <f>ROUND(I265*H265,2)</f>
        <v>0</v>
      </c>
      <c r="K265" s="233"/>
      <c r="L265" s="41"/>
      <c r="M265" s="234" t="s">
        <v>1</v>
      </c>
      <c r="N265" s="235" t="s">
        <v>42</v>
      </c>
      <c r="O265" s="88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125</v>
      </c>
      <c r="AT265" s="238" t="s">
        <v>121</v>
      </c>
      <c r="AU265" s="238" t="s">
        <v>84</v>
      </c>
      <c r="AY265" s="14" t="s">
        <v>118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4" t="s">
        <v>82</v>
      </c>
      <c r="BK265" s="239">
        <f>ROUND(I265*H265,2)</f>
        <v>0</v>
      </c>
      <c r="BL265" s="14" t="s">
        <v>125</v>
      </c>
      <c r="BM265" s="238" t="s">
        <v>662</v>
      </c>
    </row>
    <row r="266" s="2" customFormat="1" ht="16.5" customHeight="1">
      <c r="A266" s="35"/>
      <c r="B266" s="36"/>
      <c r="C266" s="240" t="s">
        <v>663</v>
      </c>
      <c r="D266" s="240" t="s">
        <v>127</v>
      </c>
      <c r="E266" s="241" t="s">
        <v>664</v>
      </c>
      <c r="F266" s="242" t="s">
        <v>665</v>
      </c>
      <c r="G266" s="243" t="s">
        <v>180</v>
      </c>
      <c r="H266" s="244">
        <v>1</v>
      </c>
      <c r="I266" s="245"/>
      <c r="J266" s="246">
        <f>ROUND(I266*H266,2)</f>
        <v>0</v>
      </c>
      <c r="K266" s="247"/>
      <c r="L266" s="248"/>
      <c r="M266" s="249" t="s">
        <v>1</v>
      </c>
      <c r="N266" s="250" t="s">
        <v>42</v>
      </c>
      <c r="O266" s="88"/>
      <c r="P266" s="236">
        <f>O266*H266</f>
        <v>0</v>
      </c>
      <c r="Q266" s="236">
        <v>0.00040000000000000002</v>
      </c>
      <c r="R266" s="236">
        <f>Q266*H266</f>
        <v>0.00040000000000000002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130</v>
      </c>
      <c r="AT266" s="238" t="s">
        <v>127</v>
      </c>
      <c r="AU266" s="238" t="s">
        <v>84</v>
      </c>
      <c r="AY266" s="14" t="s">
        <v>118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4" t="s">
        <v>82</v>
      </c>
      <c r="BK266" s="239">
        <f>ROUND(I266*H266,2)</f>
        <v>0</v>
      </c>
      <c r="BL266" s="14" t="s">
        <v>125</v>
      </c>
      <c r="BM266" s="238" t="s">
        <v>666</v>
      </c>
    </row>
    <row r="267" s="2" customFormat="1" ht="16.5" customHeight="1">
      <c r="A267" s="35"/>
      <c r="B267" s="36"/>
      <c r="C267" s="240" t="s">
        <v>667</v>
      </c>
      <c r="D267" s="240" t="s">
        <v>127</v>
      </c>
      <c r="E267" s="241" t="s">
        <v>668</v>
      </c>
      <c r="F267" s="242" t="s">
        <v>669</v>
      </c>
      <c r="G267" s="243" t="s">
        <v>180</v>
      </c>
      <c r="H267" s="244">
        <v>7</v>
      </c>
      <c r="I267" s="245"/>
      <c r="J267" s="246">
        <f>ROUND(I267*H267,2)</f>
        <v>0</v>
      </c>
      <c r="K267" s="247"/>
      <c r="L267" s="248"/>
      <c r="M267" s="249" t="s">
        <v>1</v>
      </c>
      <c r="N267" s="250" t="s">
        <v>42</v>
      </c>
      <c r="O267" s="88"/>
      <c r="P267" s="236">
        <f>O267*H267</f>
        <v>0</v>
      </c>
      <c r="Q267" s="236">
        <v>0.00040000000000000002</v>
      </c>
      <c r="R267" s="236">
        <f>Q267*H267</f>
        <v>0.0028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130</v>
      </c>
      <c r="AT267" s="238" t="s">
        <v>127</v>
      </c>
      <c r="AU267" s="238" t="s">
        <v>84</v>
      </c>
      <c r="AY267" s="14" t="s">
        <v>118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4" t="s">
        <v>82</v>
      </c>
      <c r="BK267" s="239">
        <f>ROUND(I267*H267,2)</f>
        <v>0</v>
      </c>
      <c r="BL267" s="14" t="s">
        <v>125</v>
      </c>
      <c r="BM267" s="238" t="s">
        <v>670</v>
      </c>
    </row>
    <row r="268" s="2" customFormat="1" ht="16.5" customHeight="1">
      <c r="A268" s="35"/>
      <c r="B268" s="36"/>
      <c r="C268" s="240" t="s">
        <v>671</v>
      </c>
      <c r="D268" s="240" t="s">
        <v>127</v>
      </c>
      <c r="E268" s="241" t="s">
        <v>672</v>
      </c>
      <c r="F268" s="242" t="s">
        <v>673</v>
      </c>
      <c r="G268" s="243" t="s">
        <v>180</v>
      </c>
      <c r="H268" s="244">
        <v>7</v>
      </c>
      <c r="I268" s="245"/>
      <c r="J268" s="246">
        <f>ROUND(I268*H268,2)</f>
        <v>0</v>
      </c>
      <c r="K268" s="247"/>
      <c r="L268" s="248"/>
      <c r="M268" s="249" t="s">
        <v>1</v>
      </c>
      <c r="N268" s="250" t="s">
        <v>42</v>
      </c>
      <c r="O268" s="88"/>
      <c r="P268" s="236">
        <f>O268*H268</f>
        <v>0</v>
      </c>
      <c r="Q268" s="236">
        <v>0.00040000000000000002</v>
      </c>
      <c r="R268" s="236">
        <f>Q268*H268</f>
        <v>0.0028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130</v>
      </c>
      <c r="AT268" s="238" t="s">
        <v>127</v>
      </c>
      <c r="AU268" s="238" t="s">
        <v>84</v>
      </c>
      <c r="AY268" s="14" t="s">
        <v>118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4" t="s">
        <v>82</v>
      </c>
      <c r="BK268" s="239">
        <f>ROUND(I268*H268,2)</f>
        <v>0</v>
      </c>
      <c r="BL268" s="14" t="s">
        <v>125</v>
      </c>
      <c r="BM268" s="238" t="s">
        <v>674</v>
      </c>
    </row>
    <row r="269" s="2" customFormat="1" ht="16.5" customHeight="1">
      <c r="A269" s="35"/>
      <c r="B269" s="36"/>
      <c r="C269" s="240" t="s">
        <v>675</v>
      </c>
      <c r="D269" s="240" t="s">
        <v>127</v>
      </c>
      <c r="E269" s="241" t="s">
        <v>676</v>
      </c>
      <c r="F269" s="242" t="s">
        <v>677</v>
      </c>
      <c r="G269" s="243" t="s">
        <v>180</v>
      </c>
      <c r="H269" s="244">
        <v>3</v>
      </c>
      <c r="I269" s="245"/>
      <c r="J269" s="246">
        <f>ROUND(I269*H269,2)</f>
        <v>0</v>
      </c>
      <c r="K269" s="247"/>
      <c r="L269" s="248"/>
      <c r="M269" s="249" t="s">
        <v>1</v>
      </c>
      <c r="N269" s="250" t="s">
        <v>42</v>
      </c>
      <c r="O269" s="88"/>
      <c r="P269" s="236">
        <f>O269*H269</f>
        <v>0</v>
      </c>
      <c r="Q269" s="236">
        <v>0.00040000000000000002</v>
      </c>
      <c r="R269" s="236">
        <f>Q269*H269</f>
        <v>0.0012000000000000001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130</v>
      </c>
      <c r="AT269" s="238" t="s">
        <v>127</v>
      </c>
      <c r="AU269" s="238" t="s">
        <v>84</v>
      </c>
      <c r="AY269" s="14" t="s">
        <v>118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4" t="s">
        <v>82</v>
      </c>
      <c r="BK269" s="239">
        <f>ROUND(I269*H269,2)</f>
        <v>0</v>
      </c>
      <c r="BL269" s="14" t="s">
        <v>125</v>
      </c>
      <c r="BM269" s="238" t="s">
        <v>678</v>
      </c>
    </row>
    <row r="270" s="2" customFormat="1" ht="16.5" customHeight="1">
      <c r="A270" s="35"/>
      <c r="B270" s="36"/>
      <c r="C270" s="240" t="s">
        <v>679</v>
      </c>
      <c r="D270" s="240" t="s">
        <v>127</v>
      </c>
      <c r="E270" s="241" t="s">
        <v>680</v>
      </c>
      <c r="F270" s="242" t="s">
        <v>681</v>
      </c>
      <c r="G270" s="243" t="s">
        <v>180</v>
      </c>
      <c r="H270" s="244">
        <v>1</v>
      </c>
      <c r="I270" s="245"/>
      <c r="J270" s="246">
        <f>ROUND(I270*H270,2)</f>
        <v>0</v>
      </c>
      <c r="K270" s="247"/>
      <c r="L270" s="248"/>
      <c r="M270" s="249" t="s">
        <v>1</v>
      </c>
      <c r="N270" s="250" t="s">
        <v>42</v>
      </c>
      <c r="O270" s="88"/>
      <c r="P270" s="236">
        <f>O270*H270</f>
        <v>0</v>
      </c>
      <c r="Q270" s="236">
        <v>0.00016000000000000001</v>
      </c>
      <c r="R270" s="236">
        <f>Q270*H270</f>
        <v>0.00016000000000000001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130</v>
      </c>
      <c r="AT270" s="238" t="s">
        <v>127</v>
      </c>
      <c r="AU270" s="238" t="s">
        <v>84</v>
      </c>
      <c r="AY270" s="14" t="s">
        <v>118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4" t="s">
        <v>82</v>
      </c>
      <c r="BK270" s="239">
        <f>ROUND(I270*H270,2)</f>
        <v>0</v>
      </c>
      <c r="BL270" s="14" t="s">
        <v>125</v>
      </c>
      <c r="BM270" s="238" t="s">
        <v>682</v>
      </c>
    </row>
    <row r="271" s="2" customFormat="1" ht="16.5" customHeight="1">
      <c r="A271" s="35"/>
      <c r="B271" s="36"/>
      <c r="C271" s="240" t="s">
        <v>683</v>
      </c>
      <c r="D271" s="240" t="s">
        <v>127</v>
      </c>
      <c r="E271" s="241" t="s">
        <v>684</v>
      </c>
      <c r="F271" s="242" t="s">
        <v>685</v>
      </c>
      <c r="G271" s="243" t="s">
        <v>180</v>
      </c>
      <c r="H271" s="244">
        <v>9</v>
      </c>
      <c r="I271" s="245"/>
      <c r="J271" s="246">
        <f>ROUND(I271*H271,2)</f>
        <v>0</v>
      </c>
      <c r="K271" s="247"/>
      <c r="L271" s="248"/>
      <c r="M271" s="249" t="s">
        <v>1</v>
      </c>
      <c r="N271" s="250" t="s">
        <v>42</v>
      </c>
      <c r="O271" s="88"/>
      <c r="P271" s="236">
        <f>O271*H271</f>
        <v>0</v>
      </c>
      <c r="Q271" s="236">
        <v>0.00040000000000000002</v>
      </c>
      <c r="R271" s="236">
        <f>Q271*H271</f>
        <v>0.0036000000000000003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130</v>
      </c>
      <c r="AT271" s="238" t="s">
        <v>127</v>
      </c>
      <c r="AU271" s="238" t="s">
        <v>84</v>
      </c>
      <c r="AY271" s="14" t="s">
        <v>118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4" t="s">
        <v>82</v>
      </c>
      <c r="BK271" s="239">
        <f>ROUND(I271*H271,2)</f>
        <v>0</v>
      </c>
      <c r="BL271" s="14" t="s">
        <v>125</v>
      </c>
      <c r="BM271" s="238" t="s">
        <v>686</v>
      </c>
    </row>
    <row r="272" s="2" customFormat="1" ht="24" customHeight="1">
      <c r="A272" s="35"/>
      <c r="B272" s="36"/>
      <c r="C272" s="226" t="s">
        <v>687</v>
      </c>
      <c r="D272" s="226" t="s">
        <v>121</v>
      </c>
      <c r="E272" s="227" t="s">
        <v>688</v>
      </c>
      <c r="F272" s="228" t="s">
        <v>689</v>
      </c>
      <c r="G272" s="229" t="s">
        <v>180</v>
      </c>
      <c r="H272" s="230">
        <v>23</v>
      </c>
      <c r="I272" s="231"/>
      <c r="J272" s="232">
        <f>ROUND(I272*H272,2)</f>
        <v>0</v>
      </c>
      <c r="K272" s="233"/>
      <c r="L272" s="41"/>
      <c r="M272" s="234" t="s">
        <v>1</v>
      </c>
      <c r="N272" s="235" t="s">
        <v>42</v>
      </c>
      <c r="O272" s="88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125</v>
      </c>
      <c r="AT272" s="238" t="s">
        <v>121</v>
      </c>
      <c r="AU272" s="238" t="s">
        <v>84</v>
      </c>
      <c r="AY272" s="14" t="s">
        <v>118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4" t="s">
        <v>82</v>
      </c>
      <c r="BK272" s="239">
        <f>ROUND(I272*H272,2)</f>
        <v>0</v>
      </c>
      <c r="BL272" s="14" t="s">
        <v>125</v>
      </c>
      <c r="BM272" s="238" t="s">
        <v>690</v>
      </c>
    </row>
    <row r="273" s="2" customFormat="1" ht="24" customHeight="1">
      <c r="A273" s="35"/>
      <c r="B273" s="36"/>
      <c r="C273" s="240" t="s">
        <v>691</v>
      </c>
      <c r="D273" s="240" t="s">
        <v>127</v>
      </c>
      <c r="E273" s="241" t="s">
        <v>692</v>
      </c>
      <c r="F273" s="242" t="s">
        <v>693</v>
      </c>
      <c r="G273" s="243" t="s">
        <v>180</v>
      </c>
      <c r="H273" s="244">
        <v>10</v>
      </c>
      <c r="I273" s="245"/>
      <c r="J273" s="246">
        <f>ROUND(I273*H273,2)</f>
        <v>0</v>
      </c>
      <c r="K273" s="247"/>
      <c r="L273" s="248"/>
      <c r="M273" s="249" t="s">
        <v>1</v>
      </c>
      <c r="N273" s="250" t="s">
        <v>42</v>
      </c>
      <c r="O273" s="88"/>
      <c r="P273" s="236">
        <f>O273*H273</f>
        <v>0</v>
      </c>
      <c r="Q273" s="236">
        <v>0.00040000000000000002</v>
      </c>
      <c r="R273" s="236">
        <f>Q273*H273</f>
        <v>0.0040000000000000001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130</v>
      </c>
      <c r="AT273" s="238" t="s">
        <v>127</v>
      </c>
      <c r="AU273" s="238" t="s">
        <v>84</v>
      </c>
      <c r="AY273" s="14" t="s">
        <v>118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4" t="s">
        <v>82</v>
      </c>
      <c r="BK273" s="239">
        <f>ROUND(I273*H273,2)</f>
        <v>0</v>
      </c>
      <c r="BL273" s="14" t="s">
        <v>125</v>
      </c>
      <c r="BM273" s="238" t="s">
        <v>694</v>
      </c>
    </row>
    <row r="274" s="2" customFormat="1" ht="24" customHeight="1">
      <c r="A274" s="35"/>
      <c r="B274" s="36"/>
      <c r="C274" s="240" t="s">
        <v>695</v>
      </c>
      <c r="D274" s="240" t="s">
        <v>127</v>
      </c>
      <c r="E274" s="241" t="s">
        <v>696</v>
      </c>
      <c r="F274" s="242" t="s">
        <v>697</v>
      </c>
      <c r="G274" s="243" t="s">
        <v>180</v>
      </c>
      <c r="H274" s="244">
        <v>13</v>
      </c>
      <c r="I274" s="245"/>
      <c r="J274" s="246">
        <f>ROUND(I274*H274,2)</f>
        <v>0</v>
      </c>
      <c r="K274" s="247"/>
      <c r="L274" s="248"/>
      <c r="M274" s="249" t="s">
        <v>1</v>
      </c>
      <c r="N274" s="250" t="s">
        <v>42</v>
      </c>
      <c r="O274" s="88"/>
      <c r="P274" s="236">
        <f>O274*H274</f>
        <v>0</v>
      </c>
      <c r="Q274" s="236">
        <v>0.00040000000000000002</v>
      </c>
      <c r="R274" s="236">
        <f>Q274*H274</f>
        <v>0.0052000000000000006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130</v>
      </c>
      <c r="AT274" s="238" t="s">
        <v>127</v>
      </c>
      <c r="AU274" s="238" t="s">
        <v>84</v>
      </c>
      <c r="AY274" s="14" t="s">
        <v>118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4" t="s">
        <v>82</v>
      </c>
      <c r="BK274" s="239">
        <f>ROUND(I274*H274,2)</f>
        <v>0</v>
      </c>
      <c r="BL274" s="14" t="s">
        <v>125</v>
      </c>
      <c r="BM274" s="238" t="s">
        <v>698</v>
      </c>
    </row>
    <row r="275" s="2" customFormat="1" ht="16.5" customHeight="1">
      <c r="A275" s="35"/>
      <c r="B275" s="36"/>
      <c r="C275" s="226" t="s">
        <v>699</v>
      </c>
      <c r="D275" s="226" t="s">
        <v>121</v>
      </c>
      <c r="E275" s="227" t="s">
        <v>700</v>
      </c>
      <c r="F275" s="228" t="s">
        <v>701</v>
      </c>
      <c r="G275" s="229" t="s">
        <v>180</v>
      </c>
      <c r="H275" s="230">
        <v>1</v>
      </c>
      <c r="I275" s="231"/>
      <c r="J275" s="232">
        <f>ROUND(I275*H275,2)</f>
        <v>0</v>
      </c>
      <c r="K275" s="233"/>
      <c r="L275" s="41"/>
      <c r="M275" s="234" t="s">
        <v>1</v>
      </c>
      <c r="N275" s="235" t="s">
        <v>42</v>
      </c>
      <c r="O275" s="88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125</v>
      </c>
      <c r="AT275" s="238" t="s">
        <v>121</v>
      </c>
      <c r="AU275" s="238" t="s">
        <v>84</v>
      </c>
      <c r="AY275" s="14" t="s">
        <v>118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4" t="s">
        <v>82</v>
      </c>
      <c r="BK275" s="239">
        <f>ROUND(I275*H275,2)</f>
        <v>0</v>
      </c>
      <c r="BL275" s="14" t="s">
        <v>125</v>
      </c>
      <c r="BM275" s="238" t="s">
        <v>702</v>
      </c>
    </row>
    <row r="276" s="2" customFormat="1" ht="16.5" customHeight="1">
      <c r="A276" s="35"/>
      <c r="B276" s="36"/>
      <c r="C276" s="240" t="s">
        <v>703</v>
      </c>
      <c r="D276" s="240" t="s">
        <v>127</v>
      </c>
      <c r="E276" s="241" t="s">
        <v>704</v>
      </c>
      <c r="F276" s="242" t="s">
        <v>705</v>
      </c>
      <c r="G276" s="243" t="s">
        <v>180</v>
      </c>
      <c r="H276" s="244">
        <v>1</v>
      </c>
      <c r="I276" s="245"/>
      <c r="J276" s="246">
        <f>ROUND(I276*H276,2)</f>
        <v>0</v>
      </c>
      <c r="K276" s="247"/>
      <c r="L276" s="248"/>
      <c r="M276" s="249" t="s">
        <v>1</v>
      </c>
      <c r="N276" s="250" t="s">
        <v>42</v>
      </c>
      <c r="O276" s="88"/>
      <c r="P276" s="236">
        <f>O276*H276</f>
        <v>0</v>
      </c>
      <c r="Q276" s="236">
        <v>0.00040000000000000002</v>
      </c>
      <c r="R276" s="236">
        <f>Q276*H276</f>
        <v>0.00040000000000000002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130</v>
      </c>
      <c r="AT276" s="238" t="s">
        <v>127</v>
      </c>
      <c r="AU276" s="238" t="s">
        <v>84</v>
      </c>
      <c r="AY276" s="14" t="s">
        <v>118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4" t="s">
        <v>82</v>
      </c>
      <c r="BK276" s="239">
        <f>ROUND(I276*H276,2)</f>
        <v>0</v>
      </c>
      <c r="BL276" s="14" t="s">
        <v>125</v>
      </c>
      <c r="BM276" s="238" t="s">
        <v>706</v>
      </c>
    </row>
    <row r="277" s="2" customFormat="1" ht="16.5" customHeight="1">
      <c r="A277" s="35"/>
      <c r="B277" s="36"/>
      <c r="C277" s="226" t="s">
        <v>707</v>
      </c>
      <c r="D277" s="226" t="s">
        <v>121</v>
      </c>
      <c r="E277" s="227" t="s">
        <v>708</v>
      </c>
      <c r="F277" s="228" t="s">
        <v>709</v>
      </c>
      <c r="G277" s="229" t="s">
        <v>180</v>
      </c>
      <c r="H277" s="230">
        <v>1</v>
      </c>
      <c r="I277" s="231"/>
      <c r="J277" s="232">
        <f>ROUND(I277*H277,2)</f>
        <v>0</v>
      </c>
      <c r="K277" s="233"/>
      <c r="L277" s="41"/>
      <c r="M277" s="234" t="s">
        <v>1</v>
      </c>
      <c r="N277" s="235" t="s">
        <v>42</v>
      </c>
      <c r="O277" s="88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125</v>
      </c>
      <c r="AT277" s="238" t="s">
        <v>121</v>
      </c>
      <c r="AU277" s="238" t="s">
        <v>84</v>
      </c>
      <c r="AY277" s="14" t="s">
        <v>118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4" t="s">
        <v>82</v>
      </c>
      <c r="BK277" s="239">
        <f>ROUND(I277*H277,2)</f>
        <v>0</v>
      </c>
      <c r="BL277" s="14" t="s">
        <v>125</v>
      </c>
      <c r="BM277" s="238" t="s">
        <v>710</v>
      </c>
    </row>
    <row r="278" s="2" customFormat="1" ht="16.5" customHeight="1">
      <c r="A278" s="35"/>
      <c r="B278" s="36"/>
      <c r="C278" s="240" t="s">
        <v>711</v>
      </c>
      <c r="D278" s="240" t="s">
        <v>127</v>
      </c>
      <c r="E278" s="241" t="s">
        <v>712</v>
      </c>
      <c r="F278" s="242" t="s">
        <v>713</v>
      </c>
      <c r="G278" s="243" t="s">
        <v>180</v>
      </c>
      <c r="H278" s="244">
        <v>1</v>
      </c>
      <c r="I278" s="245"/>
      <c r="J278" s="246">
        <f>ROUND(I278*H278,2)</f>
        <v>0</v>
      </c>
      <c r="K278" s="247"/>
      <c r="L278" s="248"/>
      <c r="M278" s="249" t="s">
        <v>1</v>
      </c>
      <c r="N278" s="250" t="s">
        <v>42</v>
      </c>
      <c r="O278" s="88"/>
      <c r="P278" s="236">
        <f>O278*H278</f>
        <v>0</v>
      </c>
      <c r="Q278" s="236">
        <v>0.00040000000000000002</v>
      </c>
      <c r="R278" s="236">
        <f>Q278*H278</f>
        <v>0.00040000000000000002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130</v>
      </c>
      <c r="AT278" s="238" t="s">
        <v>127</v>
      </c>
      <c r="AU278" s="238" t="s">
        <v>84</v>
      </c>
      <c r="AY278" s="14" t="s">
        <v>118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4" t="s">
        <v>82</v>
      </c>
      <c r="BK278" s="239">
        <f>ROUND(I278*H278,2)</f>
        <v>0</v>
      </c>
      <c r="BL278" s="14" t="s">
        <v>125</v>
      </c>
      <c r="BM278" s="238" t="s">
        <v>714</v>
      </c>
    </row>
    <row r="279" s="2" customFormat="1" ht="24" customHeight="1">
      <c r="A279" s="35"/>
      <c r="B279" s="36"/>
      <c r="C279" s="226" t="s">
        <v>715</v>
      </c>
      <c r="D279" s="226" t="s">
        <v>121</v>
      </c>
      <c r="E279" s="227" t="s">
        <v>716</v>
      </c>
      <c r="F279" s="228" t="s">
        <v>717</v>
      </c>
      <c r="G279" s="229" t="s">
        <v>180</v>
      </c>
      <c r="H279" s="230">
        <v>1</v>
      </c>
      <c r="I279" s="231"/>
      <c r="J279" s="232">
        <f>ROUND(I279*H279,2)</f>
        <v>0</v>
      </c>
      <c r="K279" s="233"/>
      <c r="L279" s="41"/>
      <c r="M279" s="234" t="s">
        <v>1</v>
      </c>
      <c r="N279" s="235" t="s">
        <v>42</v>
      </c>
      <c r="O279" s="88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125</v>
      </c>
      <c r="AT279" s="238" t="s">
        <v>121</v>
      </c>
      <c r="AU279" s="238" t="s">
        <v>84</v>
      </c>
      <c r="AY279" s="14" t="s">
        <v>118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4" t="s">
        <v>82</v>
      </c>
      <c r="BK279" s="239">
        <f>ROUND(I279*H279,2)</f>
        <v>0</v>
      </c>
      <c r="BL279" s="14" t="s">
        <v>125</v>
      </c>
      <c r="BM279" s="238" t="s">
        <v>718</v>
      </c>
    </row>
    <row r="280" s="2" customFormat="1" ht="24" customHeight="1">
      <c r="A280" s="35"/>
      <c r="B280" s="36"/>
      <c r="C280" s="240" t="s">
        <v>719</v>
      </c>
      <c r="D280" s="240" t="s">
        <v>127</v>
      </c>
      <c r="E280" s="241" t="s">
        <v>720</v>
      </c>
      <c r="F280" s="242" t="s">
        <v>721</v>
      </c>
      <c r="G280" s="243" t="s">
        <v>180</v>
      </c>
      <c r="H280" s="244">
        <v>1</v>
      </c>
      <c r="I280" s="245"/>
      <c r="J280" s="246">
        <f>ROUND(I280*H280,2)</f>
        <v>0</v>
      </c>
      <c r="K280" s="247"/>
      <c r="L280" s="248"/>
      <c r="M280" s="249" t="s">
        <v>1</v>
      </c>
      <c r="N280" s="250" t="s">
        <v>42</v>
      </c>
      <c r="O280" s="88"/>
      <c r="P280" s="236">
        <f>O280*H280</f>
        <v>0</v>
      </c>
      <c r="Q280" s="236">
        <v>0.00046999999999999999</v>
      </c>
      <c r="R280" s="236">
        <f>Q280*H280</f>
        <v>0.00046999999999999999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130</v>
      </c>
      <c r="AT280" s="238" t="s">
        <v>127</v>
      </c>
      <c r="AU280" s="238" t="s">
        <v>84</v>
      </c>
      <c r="AY280" s="14" t="s">
        <v>118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4" t="s">
        <v>82</v>
      </c>
      <c r="BK280" s="239">
        <f>ROUND(I280*H280,2)</f>
        <v>0</v>
      </c>
      <c r="BL280" s="14" t="s">
        <v>125</v>
      </c>
      <c r="BM280" s="238" t="s">
        <v>722</v>
      </c>
    </row>
    <row r="281" s="2" customFormat="1" ht="24" customHeight="1">
      <c r="A281" s="35"/>
      <c r="B281" s="36"/>
      <c r="C281" s="226" t="s">
        <v>723</v>
      </c>
      <c r="D281" s="226" t="s">
        <v>121</v>
      </c>
      <c r="E281" s="227" t="s">
        <v>724</v>
      </c>
      <c r="F281" s="228" t="s">
        <v>725</v>
      </c>
      <c r="G281" s="229" t="s">
        <v>180</v>
      </c>
      <c r="H281" s="230">
        <v>1</v>
      </c>
      <c r="I281" s="231"/>
      <c r="J281" s="232">
        <f>ROUND(I281*H281,2)</f>
        <v>0</v>
      </c>
      <c r="K281" s="233"/>
      <c r="L281" s="41"/>
      <c r="M281" s="234" t="s">
        <v>1</v>
      </c>
      <c r="N281" s="235" t="s">
        <v>42</v>
      </c>
      <c r="O281" s="88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125</v>
      </c>
      <c r="AT281" s="238" t="s">
        <v>121</v>
      </c>
      <c r="AU281" s="238" t="s">
        <v>84</v>
      </c>
      <c r="AY281" s="14" t="s">
        <v>118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4" t="s">
        <v>82</v>
      </c>
      <c r="BK281" s="239">
        <f>ROUND(I281*H281,2)</f>
        <v>0</v>
      </c>
      <c r="BL281" s="14" t="s">
        <v>125</v>
      </c>
      <c r="BM281" s="238" t="s">
        <v>726</v>
      </c>
    </row>
    <row r="282" s="2" customFormat="1" ht="16.5" customHeight="1">
      <c r="A282" s="35"/>
      <c r="B282" s="36"/>
      <c r="C282" s="240" t="s">
        <v>727</v>
      </c>
      <c r="D282" s="240" t="s">
        <v>127</v>
      </c>
      <c r="E282" s="241" t="s">
        <v>728</v>
      </c>
      <c r="F282" s="242" t="s">
        <v>729</v>
      </c>
      <c r="G282" s="243" t="s">
        <v>180</v>
      </c>
      <c r="H282" s="244">
        <v>1</v>
      </c>
      <c r="I282" s="245"/>
      <c r="J282" s="246">
        <f>ROUND(I282*H282,2)</f>
        <v>0</v>
      </c>
      <c r="K282" s="247"/>
      <c r="L282" s="248"/>
      <c r="M282" s="249" t="s">
        <v>1</v>
      </c>
      <c r="N282" s="250" t="s">
        <v>42</v>
      </c>
      <c r="O282" s="88"/>
      <c r="P282" s="236">
        <f>O282*H282</f>
        <v>0</v>
      </c>
      <c r="Q282" s="236">
        <v>0.00040000000000000002</v>
      </c>
      <c r="R282" s="236">
        <f>Q282*H282</f>
        <v>0.00040000000000000002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130</v>
      </c>
      <c r="AT282" s="238" t="s">
        <v>127</v>
      </c>
      <c r="AU282" s="238" t="s">
        <v>84</v>
      </c>
      <c r="AY282" s="14" t="s">
        <v>118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4" t="s">
        <v>82</v>
      </c>
      <c r="BK282" s="239">
        <f>ROUND(I282*H282,2)</f>
        <v>0</v>
      </c>
      <c r="BL282" s="14" t="s">
        <v>125</v>
      </c>
      <c r="BM282" s="238" t="s">
        <v>730</v>
      </c>
    </row>
    <row r="283" s="2" customFormat="1" ht="24" customHeight="1">
      <c r="A283" s="35"/>
      <c r="B283" s="36"/>
      <c r="C283" s="226" t="s">
        <v>731</v>
      </c>
      <c r="D283" s="226" t="s">
        <v>121</v>
      </c>
      <c r="E283" s="227" t="s">
        <v>732</v>
      </c>
      <c r="F283" s="228" t="s">
        <v>733</v>
      </c>
      <c r="G283" s="229" t="s">
        <v>180</v>
      </c>
      <c r="H283" s="230">
        <v>1</v>
      </c>
      <c r="I283" s="231"/>
      <c r="J283" s="232">
        <f>ROUND(I283*H283,2)</f>
        <v>0</v>
      </c>
      <c r="K283" s="233"/>
      <c r="L283" s="41"/>
      <c r="M283" s="234" t="s">
        <v>1</v>
      </c>
      <c r="N283" s="235" t="s">
        <v>42</v>
      </c>
      <c r="O283" s="88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125</v>
      </c>
      <c r="AT283" s="238" t="s">
        <v>121</v>
      </c>
      <c r="AU283" s="238" t="s">
        <v>84</v>
      </c>
      <c r="AY283" s="14" t="s">
        <v>118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4" t="s">
        <v>82</v>
      </c>
      <c r="BK283" s="239">
        <f>ROUND(I283*H283,2)</f>
        <v>0</v>
      </c>
      <c r="BL283" s="14" t="s">
        <v>125</v>
      </c>
      <c r="BM283" s="238" t="s">
        <v>734</v>
      </c>
    </row>
    <row r="284" s="2" customFormat="1" ht="24" customHeight="1">
      <c r="A284" s="35"/>
      <c r="B284" s="36"/>
      <c r="C284" s="240" t="s">
        <v>735</v>
      </c>
      <c r="D284" s="240" t="s">
        <v>127</v>
      </c>
      <c r="E284" s="241" t="s">
        <v>736</v>
      </c>
      <c r="F284" s="242" t="s">
        <v>737</v>
      </c>
      <c r="G284" s="243" t="s">
        <v>180</v>
      </c>
      <c r="H284" s="244">
        <v>1</v>
      </c>
      <c r="I284" s="245"/>
      <c r="J284" s="246">
        <f>ROUND(I284*H284,2)</f>
        <v>0</v>
      </c>
      <c r="K284" s="247"/>
      <c r="L284" s="248"/>
      <c r="M284" s="249" t="s">
        <v>1</v>
      </c>
      <c r="N284" s="250" t="s">
        <v>42</v>
      </c>
      <c r="O284" s="88"/>
      <c r="P284" s="236">
        <f>O284*H284</f>
        <v>0</v>
      </c>
      <c r="Q284" s="236">
        <v>0.00029999999999999997</v>
      </c>
      <c r="R284" s="236">
        <f>Q284*H284</f>
        <v>0.00029999999999999997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130</v>
      </c>
      <c r="AT284" s="238" t="s">
        <v>127</v>
      </c>
      <c r="AU284" s="238" t="s">
        <v>84</v>
      </c>
      <c r="AY284" s="14" t="s">
        <v>118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4" t="s">
        <v>82</v>
      </c>
      <c r="BK284" s="239">
        <f>ROUND(I284*H284,2)</f>
        <v>0</v>
      </c>
      <c r="BL284" s="14" t="s">
        <v>125</v>
      </c>
      <c r="BM284" s="238" t="s">
        <v>738</v>
      </c>
    </row>
    <row r="285" s="2" customFormat="1" ht="24" customHeight="1">
      <c r="A285" s="35"/>
      <c r="B285" s="36"/>
      <c r="C285" s="226" t="s">
        <v>739</v>
      </c>
      <c r="D285" s="226" t="s">
        <v>121</v>
      </c>
      <c r="E285" s="227" t="s">
        <v>740</v>
      </c>
      <c r="F285" s="228" t="s">
        <v>741</v>
      </c>
      <c r="G285" s="229" t="s">
        <v>180</v>
      </c>
      <c r="H285" s="230">
        <v>2</v>
      </c>
      <c r="I285" s="231"/>
      <c r="J285" s="232">
        <f>ROUND(I285*H285,2)</f>
        <v>0</v>
      </c>
      <c r="K285" s="233"/>
      <c r="L285" s="41"/>
      <c r="M285" s="234" t="s">
        <v>1</v>
      </c>
      <c r="N285" s="235" t="s">
        <v>42</v>
      </c>
      <c r="O285" s="88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125</v>
      </c>
      <c r="AT285" s="238" t="s">
        <v>121</v>
      </c>
      <c r="AU285" s="238" t="s">
        <v>84</v>
      </c>
      <c r="AY285" s="14" t="s">
        <v>118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4" t="s">
        <v>82</v>
      </c>
      <c r="BK285" s="239">
        <f>ROUND(I285*H285,2)</f>
        <v>0</v>
      </c>
      <c r="BL285" s="14" t="s">
        <v>125</v>
      </c>
      <c r="BM285" s="238" t="s">
        <v>742</v>
      </c>
    </row>
    <row r="286" s="2" customFormat="1" ht="16.5" customHeight="1">
      <c r="A286" s="35"/>
      <c r="B286" s="36"/>
      <c r="C286" s="240" t="s">
        <v>743</v>
      </c>
      <c r="D286" s="240" t="s">
        <v>127</v>
      </c>
      <c r="E286" s="241" t="s">
        <v>744</v>
      </c>
      <c r="F286" s="242" t="s">
        <v>745</v>
      </c>
      <c r="G286" s="243" t="s">
        <v>180</v>
      </c>
      <c r="H286" s="244">
        <v>2</v>
      </c>
      <c r="I286" s="245"/>
      <c r="J286" s="246">
        <f>ROUND(I286*H286,2)</f>
        <v>0</v>
      </c>
      <c r="K286" s="247"/>
      <c r="L286" s="248"/>
      <c r="M286" s="249" t="s">
        <v>1</v>
      </c>
      <c r="N286" s="250" t="s">
        <v>42</v>
      </c>
      <c r="O286" s="88"/>
      <c r="P286" s="236">
        <f>O286*H286</f>
        <v>0</v>
      </c>
      <c r="Q286" s="236">
        <v>0.00035</v>
      </c>
      <c r="R286" s="236">
        <f>Q286*H286</f>
        <v>0.00069999999999999999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130</v>
      </c>
      <c r="AT286" s="238" t="s">
        <v>127</v>
      </c>
      <c r="AU286" s="238" t="s">
        <v>84</v>
      </c>
      <c r="AY286" s="14" t="s">
        <v>118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4" t="s">
        <v>82</v>
      </c>
      <c r="BK286" s="239">
        <f>ROUND(I286*H286,2)</f>
        <v>0</v>
      </c>
      <c r="BL286" s="14" t="s">
        <v>125</v>
      </c>
      <c r="BM286" s="238" t="s">
        <v>746</v>
      </c>
    </row>
    <row r="287" s="2" customFormat="1" ht="16.5" customHeight="1">
      <c r="A287" s="35"/>
      <c r="B287" s="36"/>
      <c r="C287" s="226" t="s">
        <v>747</v>
      </c>
      <c r="D287" s="226" t="s">
        <v>121</v>
      </c>
      <c r="E287" s="227" t="s">
        <v>748</v>
      </c>
      <c r="F287" s="228" t="s">
        <v>749</v>
      </c>
      <c r="G287" s="229" t="s">
        <v>180</v>
      </c>
      <c r="H287" s="230">
        <v>1</v>
      </c>
      <c r="I287" s="231"/>
      <c r="J287" s="232">
        <f>ROUND(I287*H287,2)</f>
        <v>0</v>
      </c>
      <c r="K287" s="233"/>
      <c r="L287" s="41"/>
      <c r="M287" s="234" t="s">
        <v>1</v>
      </c>
      <c r="N287" s="235" t="s">
        <v>42</v>
      </c>
      <c r="O287" s="88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125</v>
      </c>
      <c r="AT287" s="238" t="s">
        <v>121</v>
      </c>
      <c r="AU287" s="238" t="s">
        <v>84</v>
      </c>
      <c r="AY287" s="14" t="s">
        <v>118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4" t="s">
        <v>82</v>
      </c>
      <c r="BK287" s="239">
        <f>ROUND(I287*H287,2)</f>
        <v>0</v>
      </c>
      <c r="BL287" s="14" t="s">
        <v>125</v>
      </c>
      <c r="BM287" s="238" t="s">
        <v>750</v>
      </c>
    </row>
    <row r="288" s="2" customFormat="1" ht="16.5" customHeight="1">
      <c r="A288" s="35"/>
      <c r="B288" s="36"/>
      <c r="C288" s="240" t="s">
        <v>751</v>
      </c>
      <c r="D288" s="240" t="s">
        <v>127</v>
      </c>
      <c r="E288" s="241" t="s">
        <v>752</v>
      </c>
      <c r="F288" s="242" t="s">
        <v>753</v>
      </c>
      <c r="G288" s="243" t="s">
        <v>180</v>
      </c>
      <c r="H288" s="244">
        <v>1</v>
      </c>
      <c r="I288" s="245"/>
      <c r="J288" s="246">
        <f>ROUND(I288*H288,2)</f>
        <v>0</v>
      </c>
      <c r="K288" s="247"/>
      <c r="L288" s="248"/>
      <c r="M288" s="249" t="s">
        <v>1</v>
      </c>
      <c r="N288" s="250" t="s">
        <v>42</v>
      </c>
      <c r="O288" s="88"/>
      <c r="P288" s="236">
        <f>O288*H288</f>
        <v>0</v>
      </c>
      <c r="Q288" s="236">
        <v>0.00035</v>
      </c>
      <c r="R288" s="236">
        <f>Q288*H288</f>
        <v>0.00035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130</v>
      </c>
      <c r="AT288" s="238" t="s">
        <v>127</v>
      </c>
      <c r="AU288" s="238" t="s">
        <v>84</v>
      </c>
      <c r="AY288" s="14" t="s">
        <v>118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4" t="s">
        <v>82</v>
      </c>
      <c r="BK288" s="239">
        <f>ROUND(I288*H288,2)</f>
        <v>0</v>
      </c>
      <c r="BL288" s="14" t="s">
        <v>125</v>
      </c>
      <c r="BM288" s="238" t="s">
        <v>754</v>
      </c>
    </row>
    <row r="289" s="2" customFormat="1" ht="16.5" customHeight="1">
      <c r="A289" s="35"/>
      <c r="B289" s="36"/>
      <c r="C289" s="226" t="s">
        <v>755</v>
      </c>
      <c r="D289" s="226" t="s">
        <v>121</v>
      </c>
      <c r="E289" s="227" t="s">
        <v>756</v>
      </c>
      <c r="F289" s="228" t="s">
        <v>757</v>
      </c>
      <c r="G289" s="229" t="s">
        <v>180</v>
      </c>
      <c r="H289" s="230">
        <v>1</v>
      </c>
      <c r="I289" s="231"/>
      <c r="J289" s="232">
        <f>ROUND(I289*H289,2)</f>
        <v>0</v>
      </c>
      <c r="K289" s="233"/>
      <c r="L289" s="41"/>
      <c r="M289" s="234" t="s">
        <v>1</v>
      </c>
      <c r="N289" s="235" t="s">
        <v>42</v>
      </c>
      <c r="O289" s="88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125</v>
      </c>
      <c r="AT289" s="238" t="s">
        <v>121</v>
      </c>
      <c r="AU289" s="238" t="s">
        <v>84</v>
      </c>
      <c r="AY289" s="14" t="s">
        <v>118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4" t="s">
        <v>82</v>
      </c>
      <c r="BK289" s="239">
        <f>ROUND(I289*H289,2)</f>
        <v>0</v>
      </c>
      <c r="BL289" s="14" t="s">
        <v>125</v>
      </c>
      <c r="BM289" s="238" t="s">
        <v>758</v>
      </c>
    </row>
    <row r="290" s="2" customFormat="1" ht="16.5" customHeight="1">
      <c r="A290" s="35"/>
      <c r="B290" s="36"/>
      <c r="C290" s="240" t="s">
        <v>759</v>
      </c>
      <c r="D290" s="240" t="s">
        <v>127</v>
      </c>
      <c r="E290" s="241" t="s">
        <v>760</v>
      </c>
      <c r="F290" s="242" t="s">
        <v>761</v>
      </c>
      <c r="G290" s="243" t="s">
        <v>180</v>
      </c>
      <c r="H290" s="244">
        <v>1</v>
      </c>
      <c r="I290" s="245"/>
      <c r="J290" s="246">
        <f>ROUND(I290*H290,2)</f>
        <v>0</v>
      </c>
      <c r="K290" s="247"/>
      <c r="L290" s="248"/>
      <c r="M290" s="249" t="s">
        <v>1</v>
      </c>
      <c r="N290" s="250" t="s">
        <v>42</v>
      </c>
      <c r="O290" s="88"/>
      <c r="P290" s="236">
        <f>O290*H290</f>
        <v>0</v>
      </c>
      <c r="Q290" s="236">
        <v>0.00035</v>
      </c>
      <c r="R290" s="236">
        <f>Q290*H290</f>
        <v>0.00035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130</v>
      </c>
      <c r="AT290" s="238" t="s">
        <v>127</v>
      </c>
      <c r="AU290" s="238" t="s">
        <v>84</v>
      </c>
      <c r="AY290" s="14" t="s">
        <v>118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4" t="s">
        <v>82</v>
      </c>
      <c r="BK290" s="239">
        <f>ROUND(I290*H290,2)</f>
        <v>0</v>
      </c>
      <c r="BL290" s="14" t="s">
        <v>125</v>
      </c>
      <c r="BM290" s="238" t="s">
        <v>762</v>
      </c>
    </row>
    <row r="291" s="2" customFormat="1" ht="16.5" customHeight="1">
      <c r="A291" s="35"/>
      <c r="B291" s="36"/>
      <c r="C291" s="226" t="s">
        <v>763</v>
      </c>
      <c r="D291" s="226" t="s">
        <v>121</v>
      </c>
      <c r="E291" s="227" t="s">
        <v>764</v>
      </c>
      <c r="F291" s="228" t="s">
        <v>765</v>
      </c>
      <c r="G291" s="229" t="s">
        <v>180</v>
      </c>
      <c r="H291" s="230">
        <v>1</v>
      </c>
      <c r="I291" s="231"/>
      <c r="J291" s="232">
        <f>ROUND(I291*H291,2)</f>
        <v>0</v>
      </c>
      <c r="K291" s="233"/>
      <c r="L291" s="41"/>
      <c r="M291" s="234" t="s">
        <v>1</v>
      </c>
      <c r="N291" s="235" t="s">
        <v>42</v>
      </c>
      <c r="O291" s="88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125</v>
      </c>
      <c r="AT291" s="238" t="s">
        <v>121</v>
      </c>
      <c r="AU291" s="238" t="s">
        <v>84</v>
      </c>
      <c r="AY291" s="14" t="s">
        <v>118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4" t="s">
        <v>82</v>
      </c>
      <c r="BK291" s="239">
        <f>ROUND(I291*H291,2)</f>
        <v>0</v>
      </c>
      <c r="BL291" s="14" t="s">
        <v>125</v>
      </c>
      <c r="BM291" s="238" t="s">
        <v>766</v>
      </c>
    </row>
    <row r="292" s="2" customFormat="1" ht="24" customHeight="1">
      <c r="A292" s="35"/>
      <c r="B292" s="36"/>
      <c r="C292" s="240" t="s">
        <v>767</v>
      </c>
      <c r="D292" s="240" t="s">
        <v>127</v>
      </c>
      <c r="E292" s="241" t="s">
        <v>768</v>
      </c>
      <c r="F292" s="242" t="s">
        <v>769</v>
      </c>
      <c r="G292" s="243" t="s">
        <v>180</v>
      </c>
      <c r="H292" s="244">
        <v>1</v>
      </c>
      <c r="I292" s="245"/>
      <c r="J292" s="246">
        <f>ROUND(I292*H292,2)</f>
        <v>0</v>
      </c>
      <c r="K292" s="247"/>
      <c r="L292" s="248"/>
      <c r="M292" s="249" t="s">
        <v>1</v>
      </c>
      <c r="N292" s="250" t="s">
        <v>42</v>
      </c>
      <c r="O292" s="88"/>
      <c r="P292" s="236">
        <f>O292*H292</f>
        <v>0</v>
      </c>
      <c r="Q292" s="236">
        <v>0.00024000000000000001</v>
      </c>
      <c r="R292" s="236">
        <f>Q292*H292</f>
        <v>0.00024000000000000001</v>
      </c>
      <c r="S292" s="236">
        <v>0</v>
      </c>
      <c r="T292" s="23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8" t="s">
        <v>130</v>
      </c>
      <c r="AT292" s="238" t="s">
        <v>127</v>
      </c>
      <c r="AU292" s="238" t="s">
        <v>84</v>
      </c>
      <c r="AY292" s="14" t="s">
        <v>118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4" t="s">
        <v>82</v>
      </c>
      <c r="BK292" s="239">
        <f>ROUND(I292*H292,2)</f>
        <v>0</v>
      </c>
      <c r="BL292" s="14" t="s">
        <v>125</v>
      </c>
      <c r="BM292" s="238" t="s">
        <v>770</v>
      </c>
    </row>
    <row r="293" s="2" customFormat="1" ht="16.5" customHeight="1">
      <c r="A293" s="35"/>
      <c r="B293" s="36"/>
      <c r="C293" s="226" t="s">
        <v>771</v>
      </c>
      <c r="D293" s="226" t="s">
        <v>121</v>
      </c>
      <c r="E293" s="227" t="s">
        <v>772</v>
      </c>
      <c r="F293" s="228" t="s">
        <v>773</v>
      </c>
      <c r="G293" s="229" t="s">
        <v>180</v>
      </c>
      <c r="H293" s="230">
        <v>1</v>
      </c>
      <c r="I293" s="231"/>
      <c r="J293" s="232">
        <f>ROUND(I293*H293,2)</f>
        <v>0</v>
      </c>
      <c r="K293" s="233"/>
      <c r="L293" s="41"/>
      <c r="M293" s="234" t="s">
        <v>1</v>
      </c>
      <c r="N293" s="235" t="s">
        <v>42</v>
      </c>
      <c r="O293" s="88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125</v>
      </c>
      <c r="AT293" s="238" t="s">
        <v>121</v>
      </c>
      <c r="AU293" s="238" t="s">
        <v>84</v>
      </c>
      <c r="AY293" s="14" t="s">
        <v>118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4" t="s">
        <v>82</v>
      </c>
      <c r="BK293" s="239">
        <f>ROUND(I293*H293,2)</f>
        <v>0</v>
      </c>
      <c r="BL293" s="14" t="s">
        <v>125</v>
      </c>
      <c r="BM293" s="238" t="s">
        <v>774</v>
      </c>
    </row>
    <row r="294" s="2" customFormat="1" ht="24" customHeight="1">
      <c r="A294" s="35"/>
      <c r="B294" s="36"/>
      <c r="C294" s="240" t="s">
        <v>775</v>
      </c>
      <c r="D294" s="240" t="s">
        <v>127</v>
      </c>
      <c r="E294" s="241" t="s">
        <v>776</v>
      </c>
      <c r="F294" s="242" t="s">
        <v>777</v>
      </c>
      <c r="G294" s="243" t="s">
        <v>180</v>
      </c>
      <c r="H294" s="244">
        <v>1</v>
      </c>
      <c r="I294" s="245"/>
      <c r="J294" s="246">
        <f>ROUND(I294*H294,2)</f>
        <v>0</v>
      </c>
      <c r="K294" s="247"/>
      <c r="L294" s="248"/>
      <c r="M294" s="249" t="s">
        <v>1</v>
      </c>
      <c r="N294" s="250" t="s">
        <v>42</v>
      </c>
      <c r="O294" s="88"/>
      <c r="P294" s="236">
        <f>O294*H294</f>
        <v>0</v>
      </c>
      <c r="Q294" s="236">
        <v>0.00024000000000000001</v>
      </c>
      <c r="R294" s="236">
        <f>Q294*H294</f>
        <v>0.00024000000000000001</v>
      </c>
      <c r="S294" s="236">
        <v>0</v>
      </c>
      <c r="T294" s="23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8" t="s">
        <v>130</v>
      </c>
      <c r="AT294" s="238" t="s">
        <v>127</v>
      </c>
      <c r="AU294" s="238" t="s">
        <v>84</v>
      </c>
      <c r="AY294" s="14" t="s">
        <v>118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4" t="s">
        <v>82</v>
      </c>
      <c r="BK294" s="239">
        <f>ROUND(I294*H294,2)</f>
        <v>0</v>
      </c>
      <c r="BL294" s="14" t="s">
        <v>125</v>
      </c>
      <c r="BM294" s="238" t="s">
        <v>778</v>
      </c>
    </row>
    <row r="295" s="2" customFormat="1" ht="24" customHeight="1">
      <c r="A295" s="35"/>
      <c r="B295" s="36"/>
      <c r="C295" s="226" t="s">
        <v>779</v>
      </c>
      <c r="D295" s="226" t="s">
        <v>121</v>
      </c>
      <c r="E295" s="227" t="s">
        <v>780</v>
      </c>
      <c r="F295" s="228" t="s">
        <v>781</v>
      </c>
      <c r="G295" s="229" t="s">
        <v>180</v>
      </c>
      <c r="H295" s="230">
        <v>5</v>
      </c>
      <c r="I295" s="231"/>
      <c r="J295" s="232">
        <f>ROUND(I295*H295,2)</f>
        <v>0</v>
      </c>
      <c r="K295" s="233"/>
      <c r="L295" s="41"/>
      <c r="M295" s="234" t="s">
        <v>1</v>
      </c>
      <c r="N295" s="235" t="s">
        <v>42</v>
      </c>
      <c r="O295" s="88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8" t="s">
        <v>125</v>
      </c>
      <c r="AT295" s="238" t="s">
        <v>121</v>
      </c>
      <c r="AU295" s="238" t="s">
        <v>84</v>
      </c>
      <c r="AY295" s="14" t="s">
        <v>118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4" t="s">
        <v>82</v>
      </c>
      <c r="BK295" s="239">
        <f>ROUND(I295*H295,2)</f>
        <v>0</v>
      </c>
      <c r="BL295" s="14" t="s">
        <v>125</v>
      </c>
      <c r="BM295" s="238" t="s">
        <v>782</v>
      </c>
    </row>
    <row r="296" s="2" customFormat="1" ht="16.5" customHeight="1">
      <c r="A296" s="35"/>
      <c r="B296" s="36"/>
      <c r="C296" s="240" t="s">
        <v>783</v>
      </c>
      <c r="D296" s="240" t="s">
        <v>127</v>
      </c>
      <c r="E296" s="241" t="s">
        <v>784</v>
      </c>
      <c r="F296" s="242" t="s">
        <v>785</v>
      </c>
      <c r="G296" s="243" t="s">
        <v>180</v>
      </c>
      <c r="H296" s="244">
        <v>3</v>
      </c>
      <c r="I296" s="245"/>
      <c r="J296" s="246">
        <f>ROUND(I296*H296,2)</f>
        <v>0</v>
      </c>
      <c r="K296" s="247"/>
      <c r="L296" s="248"/>
      <c r="M296" s="249" t="s">
        <v>1</v>
      </c>
      <c r="N296" s="250" t="s">
        <v>42</v>
      </c>
      <c r="O296" s="88"/>
      <c r="P296" s="236">
        <f>O296*H296</f>
        <v>0</v>
      </c>
      <c r="Q296" s="236">
        <v>0.0018</v>
      </c>
      <c r="R296" s="236">
        <f>Q296*H296</f>
        <v>0.0054000000000000003</v>
      </c>
      <c r="S296" s="236">
        <v>0</v>
      </c>
      <c r="T296" s="23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8" t="s">
        <v>130</v>
      </c>
      <c r="AT296" s="238" t="s">
        <v>127</v>
      </c>
      <c r="AU296" s="238" t="s">
        <v>84</v>
      </c>
      <c r="AY296" s="14" t="s">
        <v>118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4" t="s">
        <v>82</v>
      </c>
      <c r="BK296" s="239">
        <f>ROUND(I296*H296,2)</f>
        <v>0</v>
      </c>
      <c r="BL296" s="14" t="s">
        <v>125</v>
      </c>
      <c r="BM296" s="238" t="s">
        <v>786</v>
      </c>
    </row>
    <row r="297" s="2" customFormat="1" ht="16.5" customHeight="1">
      <c r="A297" s="35"/>
      <c r="B297" s="36"/>
      <c r="C297" s="240" t="s">
        <v>787</v>
      </c>
      <c r="D297" s="240" t="s">
        <v>127</v>
      </c>
      <c r="E297" s="241" t="s">
        <v>788</v>
      </c>
      <c r="F297" s="242" t="s">
        <v>789</v>
      </c>
      <c r="G297" s="243" t="s">
        <v>180</v>
      </c>
      <c r="H297" s="244">
        <v>2</v>
      </c>
      <c r="I297" s="245"/>
      <c r="J297" s="246">
        <f>ROUND(I297*H297,2)</f>
        <v>0</v>
      </c>
      <c r="K297" s="247"/>
      <c r="L297" s="248"/>
      <c r="M297" s="249" t="s">
        <v>1</v>
      </c>
      <c r="N297" s="250" t="s">
        <v>42</v>
      </c>
      <c r="O297" s="88"/>
      <c r="P297" s="236">
        <f>O297*H297</f>
        <v>0</v>
      </c>
      <c r="Q297" s="236">
        <v>0.0018</v>
      </c>
      <c r="R297" s="236">
        <f>Q297*H297</f>
        <v>0.0035999999999999999</v>
      </c>
      <c r="S297" s="236">
        <v>0</v>
      </c>
      <c r="T297" s="23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8" t="s">
        <v>130</v>
      </c>
      <c r="AT297" s="238" t="s">
        <v>127</v>
      </c>
      <c r="AU297" s="238" t="s">
        <v>84</v>
      </c>
      <c r="AY297" s="14" t="s">
        <v>118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4" t="s">
        <v>82</v>
      </c>
      <c r="BK297" s="239">
        <f>ROUND(I297*H297,2)</f>
        <v>0</v>
      </c>
      <c r="BL297" s="14" t="s">
        <v>125</v>
      </c>
      <c r="BM297" s="238" t="s">
        <v>790</v>
      </c>
    </row>
    <row r="298" s="2" customFormat="1" ht="16.5" customHeight="1">
      <c r="A298" s="35"/>
      <c r="B298" s="36"/>
      <c r="C298" s="226" t="s">
        <v>791</v>
      </c>
      <c r="D298" s="226" t="s">
        <v>121</v>
      </c>
      <c r="E298" s="227" t="s">
        <v>792</v>
      </c>
      <c r="F298" s="228" t="s">
        <v>793</v>
      </c>
      <c r="G298" s="229" t="s">
        <v>180</v>
      </c>
      <c r="H298" s="230">
        <v>5</v>
      </c>
      <c r="I298" s="231"/>
      <c r="J298" s="232">
        <f>ROUND(I298*H298,2)</f>
        <v>0</v>
      </c>
      <c r="K298" s="233"/>
      <c r="L298" s="41"/>
      <c r="M298" s="234" t="s">
        <v>1</v>
      </c>
      <c r="N298" s="235" t="s">
        <v>42</v>
      </c>
      <c r="O298" s="88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8" t="s">
        <v>125</v>
      </c>
      <c r="AT298" s="238" t="s">
        <v>121</v>
      </c>
      <c r="AU298" s="238" t="s">
        <v>84</v>
      </c>
      <c r="AY298" s="14" t="s">
        <v>118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4" t="s">
        <v>82</v>
      </c>
      <c r="BK298" s="239">
        <f>ROUND(I298*H298,2)</f>
        <v>0</v>
      </c>
      <c r="BL298" s="14" t="s">
        <v>125</v>
      </c>
      <c r="BM298" s="238" t="s">
        <v>794</v>
      </c>
    </row>
    <row r="299" s="2" customFormat="1" ht="16.5" customHeight="1">
      <c r="A299" s="35"/>
      <c r="B299" s="36"/>
      <c r="C299" s="240" t="s">
        <v>795</v>
      </c>
      <c r="D299" s="240" t="s">
        <v>127</v>
      </c>
      <c r="E299" s="241" t="s">
        <v>796</v>
      </c>
      <c r="F299" s="242" t="s">
        <v>797</v>
      </c>
      <c r="G299" s="243" t="s">
        <v>180</v>
      </c>
      <c r="H299" s="244">
        <v>5</v>
      </c>
      <c r="I299" s="245"/>
      <c r="J299" s="246">
        <f>ROUND(I299*H299,2)</f>
        <v>0</v>
      </c>
      <c r="K299" s="247"/>
      <c r="L299" s="248"/>
      <c r="M299" s="249" t="s">
        <v>1</v>
      </c>
      <c r="N299" s="250" t="s">
        <v>42</v>
      </c>
      <c r="O299" s="88"/>
      <c r="P299" s="236">
        <f>O299*H299</f>
        <v>0</v>
      </c>
      <c r="Q299" s="236">
        <v>0.00024000000000000001</v>
      </c>
      <c r="R299" s="236">
        <f>Q299*H299</f>
        <v>0.0012000000000000001</v>
      </c>
      <c r="S299" s="236">
        <v>0</v>
      </c>
      <c r="T299" s="23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8" t="s">
        <v>130</v>
      </c>
      <c r="AT299" s="238" t="s">
        <v>127</v>
      </c>
      <c r="AU299" s="238" t="s">
        <v>84</v>
      </c>
      <c r="AY299" s="14" t="s">
        <v>118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4" t="s">
        <v>82</v>
      </c>
      <c r="BK299" s="239">
        <f>ROUND(I299*H299,2)</f>
        <v>0</v>
      </c>
      <c r="BL299" s="14" t="s">
        <v>125</v>
      </c>
      <c r="BM299" s="238" t="s">
        <v>798</v>
      </c>
    </row>
    <row r="300" s="12" customFormat="1" ht="22.8" customHeight="1">
      <c r="A300" s="12"/>
      <c r="B300" s="210"/>
      <c r="C300" s="211"/>
      <c r="D300" s="212" t="s">
        <v>76</v>
      </c>
      <c r="E300" s="224" t="s">
        <v>799</v>
      </c>
      <c r="F300" s="224" t="s">
        <v>800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SUM(P301:P311)</f>
        <v>0</v>
      </c>
      <c r="Q300" s="218"/>
      <c r="R300" s="219">
        <f>SUM(R301:R311)</f>
        <v>0.24530000000000002</v>
      </c>
      <c r="S300" s="218"/>
      <c r="T300" s="220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84</v>
      </c>
      <c r="AT300" s="222" t="s">
        <v>76</v>
      </c>
      <c r="AU300" s="222" t="s">
        <v>82</v>
      </c>
      <c r="AY300" s="221" t="s">
        <v>118</v>
      </c>
      <c r="BK300" s="223">
        <f>SUM(BK301:BK311)</f>
        <v>0</v>
      </c>
    </row>
    <row r="301" s="2" customFormat="1" ht="24" customHeight="1">
      <c r="A301" s="35"/>
      <c r="B301" s="36"/>
      <c r="C301" s="226" t="s">
        <v>801</v>
      </c>
      <c r="D301" s="226" t="s">
        <v>121</v>
      </c>
      <c r="E301" s="227" t="s">
        <v>802</v>
      </c>
      <c r="F301" s="228" t="s">
        <v>803</v>
      </c>
      <c r="G301" s="229" t="s">
        <v>180</v>
      </c>
      <c r="H301" s="230">
        <v>55</v>
      </c>
      <c r="I301" s="231"/>
      <c r="J301" s="232">
        <f>ROUND(I301*H301,2)</f>
        <v>0</v>
      </c>
      <c r="K301" s="233"/>
      <c r="L301" s="41"/>
      <c r="M301" s="234" t="s">
        <v>1</v>
      </c>
      <c r="N301" s="235" t="s">
        <v>42</v>
      </c>
      <c r="O301" s="88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8" t="s">
        <v>125</v>
      </c>
      <c r="AT301" s="238" t="s">
        <v>121</v>
      </c>
      <c r="AU301" s="238" t="s">
        <v>84</v>
      </c>
      <c r="AY301" s="14" t="s">
        <v>118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4" t="s">
        <v>82</v>
      </c>
      <c r="BK301" s="239">
        <f>ROUND(I301*H301,2)</f>
        <v>0</v>
      </c>
      <c r="BL301" s="14" t="s">
        <v>125</v>
      </c>
      <c r="BM301" s="238" t="s">
        <v>804</v>
      </c>
    </row>
    <row r="302" s="2" customFormat="1" ht="16.5" customHeight="1">
      <c r="A302" s="35"/>
      <c r="B302" s="36"/>
      <c r="C302" s="240" t="s">
        <v>805</v>
      </c>
      <c r="D302" s="240" t="s">
        <v>127</v>
      </c>
      <c r="E302" s="241" t="s">
        <v>806</v>
      </c>
      <c r="F302" s="242" t="s">
        <v>807</v>
      </c>
      <c r="G302" s="243" t="s">
        <v>180</v>
      </c>
      <c r="H302" s="244">
        <v>55</v>
      </c>
      <c r="I302" s="245"/>
      <c r="J302" s="246">
        <f>ROUND(I302*H302,2)</f>
        <v>0</v>
      </c>
      <c r="K302" s="247"/>
      <c r="L302" s="248"/>
      <c r="M302" s="249" t="s">
        <v>1</v>
      </c>
      <c r="N302" s="250" t="s">
        <v>42</v>
      </c>
      <c r="O302" s="88"/>
      <c r="P302" s="236">
        <f>O302*H302</f>
        <v>0</v>
      </c>
      <c r="Q302" s="236">
        <v>0.00080000000000000004</v>
      </c>
      <c r="R302" s="236">
        <f>Q302*H302</f>
        <v>0.044000000000000004</v>
      </c>
      <c r="S302" s="236">
        <v>0</v>
      </c>
      <c r="T302" s="23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8" t="s">
        <v>130</v>
      </c>
      <c r="AT302" s="238" t="s">
        <v>127</v>
      </c>
      <c r="AU302" s="238" t="s">
        <v>84</v>
      </c>
      <c r="AY302" s="14" t="s">
        <v>118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4" t="s">
        <v>82</v>
      </c>
      <c r="BK302" s="239">
        <f>ROUND(I302*H302,2)</f>
        <v>0</v>
      </c>
      <c r="BL302" s="14" t="s">
        <v>125</v>
      </c>
      <c r="BM302" s="238" t="s">
        <v>808</v>
      </c>
    </row>
    <row r="303" s="2" customFormat="1" ht="16.5" customHeight="1">
      <c r="A303" s="35"/>
      <c r="B303" s="36"/>
      <c r="C303" s="240" t="s">
        <v>809</v>
      </c>
      <c r="D303" s="240" t="s">
        <v>127</v>
      </c>
      <c r="E303" s="241" t="s">
        <v>810</v>
      </c>
      <c r="F303" s="242" t="s">
        <v>811</v>
      </c>
      <c r="G303" s="243" t="s">
        <v>180</v>
      </c>
      <c r="H303" s="244">
        <v>55</v>
      </c>
      <c r="I303" s="245"/>
      <c r="J303" s="246">
        <f>ROUND(I303*H303,2)</f>
        <v>0</v>
      </c>
      <c r="K303" s="247"/>
      <c r="L303" s="248"/>
      <c r="M303" s="249" t="s">
        <v>1</v>
      </c>
      <c r="N303" s="250" t="s">
        <v>42</v>
      </c>
      <c r="O303" s="88"/>
      <c r="P303" s="236">
        <f>O303*H303</f>
        <v>0</v>
      </c>
      <c r="Q303" s="236">
        <v>0.0025999999999999999</v>
      </c>
      <c r="R303" s="236">
        <f>Q303*H303</f>
        <v>0.14299999999999999</v>
      </c>
      <c r="S303" s="236">
        <v>0</v>
      </c>
      <c r="T303" s="23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8" t="s">
        <v>130</v>
      </c>
      <c r="AT303" s="238" t="s">
        <v>127</v>
      </c>
      <c r="AU303" s="238" t="s">
        <v>84</v>
      </c>
      <c r="AY303" s="14" t="s">
        <v>118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4" t="s">
        <v>82</v>
      </c>
      <c r="BK303" s="239">
        <f>ROUND(I303*H303,2)</f>
        <v>0</v>
      </c>
      <c r="BL303" s="14" t="s">
        <v>125</v>
      </c>
      <c r="BM303" s="238" t="s">
        <v>812</v>
      </c>
    </row>
    <row r="304" s="2" customFormat="1" ht="24" customHeight="1">
      <c r="A304" s="35"/>
      <c r="B304" s="36"/>
      <c r="C304" s="226" t="s">
        <v>813</v>
      </c>
      <c r="D304" s="226" t="s">
        <v>121</v>
      </c>
      <c r="E304" s="227" t="s">
        <v>814</v>
      </c>
      <c r="F304" s="228" t="s">
        <v>815</v>
      </c>
      <c r="G304" s="229" t="s">
        <v>180</v>
      </c>
      <c r="H304" s="230">
        <v>10</v>
      </c>
      <c r="I304" s="231"/>
      <c r="J304" s="232">
        <f>ROUND(I304*H304,2)</f>
        <v>0</v>
      </c>
      <c r="K304" s="233"/>
      <c r="L304" s="41"/>
      <c r="M304" s="234" t="s">
        <v>1</v>
      </c>
      <c r="N304" s="235" t="s">
        <v>42</v>
      </c>
      <c r="O304" s="88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8" t="s">
        <v>125</v>
      </c>
      <c r="AT304" s="238" t="s">
        <v>121</v>
      </c>
      <c r="AU304" s="238" t="s">
        <v>84</v>
      </c>
      <c r="AY304" s="14" t="s">
        <v>118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4" t="s">
        <v>82</v>
      </c>
      <c r="BK304" s="239">
        <f>ROUND(I304*H304,2)</f>
        <v>0</v>
      </c>
      <c r="BL304" s="14" t="s">
        <v>125</v>
      </c>
      <c r="BM304" s="238" t="s">
        <v>816</v>
      </c>
    </row>
    <row r="305" s="2" customFormat="1" ht="16.5" customHeight="1">
      <c r="A305" s="35"/>
      <c r="B305" s="36"/>
      <c r="C305" s="240" t="s">
        <v>817</v>
      </c>
      <c r="D305" s="240" t="s">
        <v>127</v>
      </c>
      <c r="E305" s="241" t="s">
        <v>818</v>
      </c>
      <c r="F305" s="242" t="s">
        <v>819</v>
      </c>
      <c r="G305" s="243" t="s">
        <v>180</v>
      </c>
      <c r="H305" s="244">
        <v>10</v>
      </c>
      <c r="I305" s="245"/>
      <c r="J305" s="246">
        <f>ROUND(I305*H305,2)</f>
        <v>0</v>
      </c>
      <c r="K305" s="247"/>
      <c r="L305" s="248"/>
      <c r="M305" s="249" t="s">
        <v>1</v>
      </c>
      <c r="N305" s="250" t="s">
        <v>42</v>
      </c>
      <c r="O305" s="88"/>
      <c r="P305" s="236">
        <f>O305*H305</f>
        <v>0</v>
      </c>
      <c r="Q305" s="236">
        <v>0.00050000000000000001</v>
      </c>
      <c r="R305" s="236">
        <f>Q305*H305</f>
        <v>0.0050000000000000001</v>
      </c>
      <c r="S305" s="236">
        <v>0</v>
      </c>
      <c r="T305" s="23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8" t="s">
        <v>130</v>
      </c>
      <c r="AT305" s="238" t="s">
        <v>127</v>
      </c>
      <c r="AU305" s="238" t="s">
        <v>84</v>
      </c>
      <c r="AY305" s="14" t="s">
        <v>118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4" t="s">
        <v>82</v>
      </c>
      <c r="BK305" s="239">
        <f>ROUND(I305*H305,2)</f>
        <v>0</v>
      </c>
      <c r="BL305" s="14" t="s">
        <v>125</v>
      </c>
      <c r="BM305" s="238" t="s">
        <v>820</v>
      </c>
    </row>
    <row r="306" s="2" customFormat="1" ht="16.5" customHeight="1">
      <c r="A306" s="35"/>
      <c r="B306" s="36"/>
      <c r="C306" s="240" t="s">
        <v>821</v>
      </c>
      <c r="D306" s="240" t="s">
        <v>127</v>
      </c>
      <c r="E306" s="241" t="s">
        <v>822</v>
      </c>
      <c r="F306" s="242" t="s">
        <v>811</v>
      </c>
      <c r="G306" s="243" t="s">
        <v>180</v>
      </c>
      <c r="H306" s="244">
        <v>10</v>
      </c>
      <c r="I306" s="245"/>
      <c r="J306" s="246">
        <f>ROUND(I306*H306,2)</f>
        <v>0</v>
      </c>
      <c r="K306" s="247"/>
      <c r="L306" s="248"/>
      <c r="M306" s="249" t="s">
        <v>1</v>
      </c>
      <c r="N306" s="250" t="s">
        <v>42</v>
      </c>
      <c r="O306" s="88"/>
      <c r="P306" s="236">
        <f>O306*H306</f>
        <v>0</v>
      </c>
      <c r="Q306" s="236">
        <v>0.0025999999999999999</v>
      </c>
      <c r="R306" s="236">
        <f>Q306*H306</f>
        <v>0.025999999999999999</v>
      </c>
      <c r="S306" s="236">
        <v>0</v>
      </c>
      <c r="T306" s="23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8" t="s">
        <v>130</v>
      </c>
      <c r="AT306" s="238" t="s">
        <v>127</v>
      </c>
      <c r="AU306" s="238" t="s">
        <v>84</v>
      </c>
      <c r="AY306" s="14" t="s">
        <v>118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4" t="s">
        <v>82</v>
      </c>
      <c r="BK306" s="239">
        <f>ROUND(I306*H306,2)</f>
        <v>0</v>
      </c>
      <c r="BL306" s="14" t="s">
        <v>125</v>
      </c>
      <c r="BM306" s="238" t="s">
        <v>823</v>
      </c>
    </row>
    <row r="307" s="2" customFormat="1" ht="16.5" customHeight="1">
      <c r="A307" s="35"/>
      <c r="B307" s="36"/>
      <c r="C307" s="226" t="s">
        <v>824</v>
      </c>
      <c r="D307" s="226" t="s">
        <v>121</v>
      </c>
      <c r="E307" s="227" t="s">
        <v>825</v>
      </c>
      <c r="F307" s="228" t="s">
        <v>826</v>
      </c>
      <c r="G307" s="229" t="s">
        <v>180</v>
      </c>
      <c r="H307" s="230">
        <v>9</v>
      </c>
      <c r="I307" s="231"/>
      <c r="J307" s="232">
        <f>ROUND(I307*H307,2)</f>
        <v>0</v>
      </c>
      <c r="K307" s="233"/>
      <c r="L307" s="41"/>
      <c r="M307" s="234" t="s">
        <v>1</v>
      </c>
      <c r="N307" s="235" t="s">
        <v>42</v>
      </c>
      <c r="O307" s="88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8" t="s">
        <v>125</v>
      </c>
      <c r="AT307" s="238" t="s">
        <v>121</v>
      </c>
      <c r="AU307" s="238" t="s">
        <v>84</v>
      </c>
      <c r="AY307" s="14" t="s">
        <v>118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4" t="s">
        <v>82</v>
      </c>
      <c r="BK307" s="239">
        <f>ROUND(I307*H307,2)</f>
        <v>0</v>
      </c>
      <c r="BL307" s="14" t="s">
        <v>125</v>
      </c>
      <c r="BM307" s="238" t="s">
        <v>827</v>
      </c>
    </row>
    <row r="308" s="2" customFormat="1" ht="24" customHeight="1">
      <c r="A308" s="35"/>
      <c r="B308" s="36"/>
      <c r="C308" s="240" t="s">
        <v>828</v>
      </c>
      <c r="D308" s="240" t="s">
        <v>127</v>
      </c>
      <c r="E308" s="241" t="s">
        <v>829</v>
      </c>
      <c r="F308" s="242" t="s">
        <v>830</v>
      </c>
      <c r="G308" s="243" t="s">
        <v>180</v>
      </c>
      <c r="H308" s="244">
        <v>4</v>
      </c>
      <c r="I308" s="245"/>
      <c r="J308" s="246">
        <f>ROUND(I308*H308,2)</f>
        <v>0</v>
      </c>
      <c r="K308" s="247"/>
      <c r="L308" s="248"/>
      <c r="M308" s="249" t="s">
        <v>1</v>
      </c>
      <c r="N308" s="250" t="s">
        <v>42</v>
      </c>
      <c r="O308" s="88"/>
      <c r="P308" s="236">
        <f>O308*H308</f>
        <v>0</v>
      </c>
      <c r="Q308" s="236">
        <v>0.0025000000000000001</v>
      </c>
      <c r="R308" s="236">
        <f>Q308*H308</f>
        <v>0.01</v>
      </c>
      <c r="S308" s="236">
        <v>0</v>
      </c>
      <c r="T308" s="23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8" t="s">
        <v>130</v>
      </c>
      <c r="AT308" s="238" t="s">
        <v>127</v>
      </c>
      <c r="AU308" s="238" t="s">
        <v>84</v>
      </c>
      <c r="AY308" s="14" t="s">
        <v>118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4" t="s">
        <v>82</v>
      </c>
      <c r="BK308" s="239">
        <f>ROUND(I308*H308,2)</f>
        <v>0</v>
      </c>
      <c r="BL308" s="14" t="s">
        <v>125</v>
      </c>
      <c r="BM308" s="238" t="s">
        <v>831</v>
      </c>
    </row>
    <row r="309" s="2" customFormat="1" ht="24" customHeight="1">
      <c r="A309" s="35"/>
      <c r="B309" s="36"/>
      <c r="C309" s="240" t="s">
        <v>832</v>
      </c>
      <c r="D309" s="240" t="s">
        <v>127</v>
      </c>
      <c r="E309" s="241" t="s">
        <v>833</v>
      </c>
      <c r="F309" s="242" t="s">
        <v>834</v>
      </c>
      <c r="G309" s="243" t="s">
        <v>180</v>
      </c>
      <c r="H309" s="244">
        <v>5</v>
      </c>
      <c r="I309" s="245"/>
      <c r="J309" s="246">
        <f>ROUND(I309*H309,2)</f>
        <v>0</v>
      </c>
      <c r="K309" s="247"/>
      <c r="L309" s="248"/>
      <c r="M309" s="249" t="s">
        <v>1</v>
      </c>
      <c r="N309" s="250" t="s">
        <v>42</v>
      </c>
      <c r="O309" s="88"/>
      <c r="P309" s="236">
        <f>O309*H309</f>
        <v>0</v>
      </c>
      <c r="Q309" s="236">
        <v>0.0025000000000000001</v>
      </c>
      <c r="R309" s="236">
        <f>Q309*H309</f>
        <v>0.012500000000000001</v>
      </c>
      <c r="S309" s="236">
        <v>0</v>
      </c>
      <c r="T309" s="23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8" t="s">
        <v>130</v>
      </c>
      <c r="AT309" s="238" t="s">
        <v>127</v>
      </c>
      <c r="AU309" s="238" t="s">
        <v>84</v>
      </c>
      <c r="AY309" s="14" t="s">
        <v>118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4" t="s">
        <v>82</v>
      </c>
      <c r="BK309" s="239">
        <f>ROUND(I309*H309,2)</f>
        <v>0</v>
      </c>
      <c r="BL309" s="14" t="s">
        <v>125</v>
      </c>
      <c r="BM309" s="238" t="s">
        <v>835</v>
      </c>
    </row>
    <row r="310" s="2" customFormat="1" ht="16.5" customHeight="1">
      <c r="A310" s="35"/>
      <c r="B310" s="36"/>
      <c r="C310" s="226" t="s">
        <v>836</v>
      </c>
      <c r="D310" s="226" t="s">
        <v>121</v>
      </c>
      <c r="E310" s="227" t="s">
        <v>837</v>
      </c>
      <c r="F310" s="228" t="s">
        <v>838</v>
      </c>
      <c r="G310" s="229" t="s">
        <v>180</v>
      </c>
      <c r="H310" s="230">
        <v>3</v>
      </c>
      <c r="I310" s="231"/>
      <c r="J310" s="232">
        <f>ROUND(I310*H310,2)</f>
        <v>0</v>
      </c>
      <c r="K310" s="233"/>
      <c r="L310" s="41"/>
      <c r="M310" s="234" t="s">
        <v>1</v>
      </c>
      <c r="N310" s="235" t="s">
        <v>42</v>
      </c>
      <c r="O310" s="88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8" t="s">
        <v>125</v>
      </c>
      <c r="AT310" s="238" t="s">
        <v>121</v>
      </c>
      <c r="AU310" s="238" t="s">
        <v>84</v>
      </c>
      <c r="AY310" s="14" t="s">
        <v>118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4" t="s">
        <v>82</v>
      </c>
      <c r="BK310" s="239">
        <f>ROUND(I310*H310,2)</f>
        <v>0</v>
      </c>
      <c r="BL310" s="14" t="s">
        <v>125</v>
      </c>
      <c r="BM310" s="238" t="s">
        <v>839</v>
      </c>
    </row>
    <row r="311" s="2" customFormat="1" ht="24" customHeight="1">
      <c r="A311" s="35"/>
      <c r="B311" s="36"/>
      <c r="C311" s="240" t="s">
        <v>840</v>
      </c>
      <c r="D311" s="240" t="s">
        <v>127</v>
      </c>
      <c r="E311" s="241" t="s">
        <v>841</v>
      </c>
      <c r="F311" s="242" t="s">
        <v>842</v>
      </c>
      <c r="G311" s="243" t="s">
        <v>180</v>
      </c>
      <c r="H311" s="244">
        <v>3</v>
      </c>
      <c r="I311" s="245"/>
      <c r="J311" s="246">
        <f>ROUND(I311*H311,2)</f>
        <v>0</v>
      </c>
      <c r="K311" s="247"/>
      <c r="L311" s="248"/>
      <c r="M311" s="249" t="s">
        <v>1</v>
      </c>
      <c r="N311" s="250" t="s">
        <v>42</v>
      </c>
      <c r="O311" s="88"/>
      <c r="P311" s="236">
        <f>O311*H311</f>
        <v>0</v>
      </c>
      <c r="Q311" s="236">
        <v>0.0016000000000000001</v>
      </c>
      <c r="R311" s="236">
        <f>Q311*H311</f>
        <v>0.0048000000000000004</v>
      </c>
      <c r="S311" s="236">
        <v>0</v>
      </c>
      <c r="T311" s="23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8" t="s">
        <v>130</v>
      </c>
      <c r="AT311" s="238" t="s">
        <v>127</v>
      </c>
      <c r="AU311" s="238" t="s">
        <v>84</v>
      </c>
      <c r="AY311" s="14" t="s">
        <v>118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4" t="s">
        <v>82</v>
      </c>
      <c r="BK311" s="239">
        <f>ROUND(I311*H311,2)</f>
        <v>0</v>
      </c>
      <c r="BL311" s="14" t="s">
        <v>125</v>
      </c>
      <c r="BM311" s="238" t="s">
        <v>843</v>
      </c>
    </row>
    <row r="312" s="12" customFormat="1" ht="25.92" customHeight="1">
      <c r="A312" s="12"/>
      <c r="B312" s="210"/>
      <c r="C312" s="211"/>
      <c r="D312" s="212" t="s">
        <v>76</v>
      </c>
      <c r="E312" s="213" t="s">
        <v>127</v>
      </c>
      <c r="F312" s="213" t="s">
        <v>844</v>
      </c>
      <c r="G312" s="211"/>
      <c r="H312" s="211"/>
      <c r="I312" s="214"/>
      <c r="J312" s="215">
        <f>BK312</f>
        <v>0</v>
      </c>
      <c r="K312" s="211"/>
      <c r="L312" s="216"/>
      <c r="M312" s="217"/>
      <c r="N312" s="218"/>
      <c r="O312" s="218"/>
      <c r="P312" s="219">
        <f>P313+P318</f>
        <v>0</v>
      </c>
      <c r="Q312" s="218"/>
      <c r="R312" s="219">
        <f>R313+R318</f>
        <v>6.3524319999999994</v>
      </c>
      <c r="S312" s="218"/>
      <c r="T312" s="220">
        <f>T313+T318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132</v>
      </c>
      <c r="AT312" s="222" t="s">
        <v>76</v>
      </c>
      <c r="AU312" s="222" t="s">
        <v>77</v>
      </c>
      <c r="AY312" s="221" t="s">
        <v>118</v>
      </c>
      <c r="BK312" s="223">
        <f>BK313+BK318</f>
        <v>0</v>
      </c>
    </row>
    <row r="313" s="12" customFormat="1" ht="22.8" customHeight="1">
      <c r="A313" s="12"/>
      <c r="B313" s="210"/>
      <c r="C313" s="211"/>
      <c r="D313" s="212" t="s">
        <v>76</v>
      </c>
      <c r="E313" s="224" t="s">
        <v>845</v>
      </c>
      <c r="F313" s="224" t="s">
        <v>846</v>
      </c>
      <c r="G313" s="211"/>
      <c r="H313" s="211"/>
      <c r="I313" s="214"/>
      <c r="J313" s="225">
        <f>BK313</f>
        <v>0</v>
      </c>
      <c r="K313" s="211"/>
      <c r="L313" s="216"/>
      <c r="M313" s="217"/>
      <c r="N313" s="218"/>
      <c r="O313" s="218"/>
      <c r="P313" s="219">
        <f>SUM(P314:P317)</f>
        <v>0</v>
      </c>
      <c r="Q313" s="218"/>
      <c r="R313" s="219">
        <f>SUM(R314:R317)</f>
        <v>0.0045999999999999999</v>
      </c>
      <c r="S313" s="218"/>
      <c r="T313" s="220">
        <f>SUM(T314:T317)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132</v>
      </c>
      <c r="AT313" s="222" t="s">
        <v>76</v>
      </c>
      <c r="AU313" s="222" t="s">
        <v>82</v>
      </c>
      <c r="AY313" s="221" t="s">
        <v>118</v>
      </c>
      <c r="BK313" s="223">
        <f>SUM(BK314:BK317)</f>
        <v>0</v>
      </c>
    </row>
    <row r="314" s="2" customFormat="1" ht="16.5" customHeight="1">
      <c r="A314" s="35"/>
      <c r="B314" s="36"/>
      <c r="C314" s="226" t="s">
        <v>847</v>
      </c>
      <c r="D314" s="226" t="s">
        <v>121</v>
      </c>
      <c r="E314" s="227" t="s">
        <v>848</v>
      </c>
      <c r="F314" s="228" t="s">
        <v>849</v>
      </c>
      <c r="G314" s="229" t="s">
        <v>180</v>
      </c>
      <c r="H314" s="230">
        <v>2</v>
      </c>
      <c r="I314" s="231"/>
      <c r="J314" s="232">
        <f>ROUND(I314*H314,2)</f>
        <v>0</v>
      </c>
      <c r="K314" s="233"/>
      <c r="L314" s="41"/>
      <c r="M314" s="234" t="s">
        <v>1</v>
      </c>
      <c r="N314" s="235" t="s">
        <v>42</v>
      </c>
      <c r="O314" s="88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8" t="s">
        <v>314</v>
      </c>
      <c r="AT314" s="238" t="s">
        <v>121</v>
      </c>
      <c r="AU314" s="238" t="s">
        <v>84</v>
      </c>
      <c r="AY314" s="14" t="s">
        <v>118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4" t="s">
        <v>82</v>
      </c>
      <c r="BK314" s="239">
        <f>ROUND(I314*H314,2)</f>
        <v>0</v>
      </c>
      <c r="BL314" s="14" t="s">
        <v>314</v>
      </c>
      <c r="BM314" s="238" t="s">
        <v>850</v>
      </c>
    </row>
    <row r="315" s="2" customFormat="1" ht="24" customHeight="1">
      <c r="A315" s="35"/>
      <c r="B315" s="36"/>
      <c r="C315" s="240" t="s">
        <v>851</v>
      </c>
      <c r="D315" s="240" t="s">
        <v>127</v>
      </c>
      <c r="E315" s="241" t="s">
        <v>852</v>
      </c>
      <c r="F315" s="242" t="s">
        <v>853</v>
      </c>
      <c r="G315" s="243" t="s">
        <v>180</v>
      </c>
      <c r="H315" s="244">
        <v>1</v>
      </c>
      <c r="I315" s="245"/>
      <c r="J315" s="246">
        <f>ROUND(I315*H315,2)</f>
        <v>0</v>
      </c>
      <c r="K315" s="247"/>
      <c r="L315" s="248"/>
      <c r="M315" s="249" t="s">
        <v>1</v>
      </c>
      <c r="N315" s="250" t="s">
        <v>42</v>
      </c>
      <c r="O315" s="88"/>
      <c r="P315" s="236">
        <f>O315*H315</f>
        <v>0</v>
      </c>
      <c r="Q315" s="236">
        <v>0.00055000000000000003</v>
      </c>
      <c r="R315" s="236">
        <f>Q315*H315</f>
        <v>0.00055000000000000003</v>
      </c>
      <c r="S315" s="236">
        <v>0</v>
      </c>
      <c r="T315" s="23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8" t="s">
        <v>130</v>
      </c>
      <c r="AT315" s="238" t="s">
        <v>127</v>
      </c>
      <c r="AU315" s="238" t="s">
        <v>84</v>
      </c>
      <c r="AY315" s="14" t="s">
        <v>118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4" t="s">
        <v>82</v>
      </c>
      <c r="BK315" s="239">
        <f>ROUND(I315*H315,2)</f>
        <v>0</v>
      </c>
      <c r="BL315" s="14" t="s">
        <v>125</v>
      </c>
      <c r="BM315" s="238" t="s">
        <v>854</v>
      </c>
    </row>
    <row r="316" s="2" customFormat="1" ht="16.5" customHeight="1">
      <c r="A316" s="35"/>
      <c r="B316" s="36"/>
      <c r="C316" s="240" t="s">
        <v>855</v>
      </c>
      <c r="D316" s="240" t="s">
        <v>127</v>
      </c>
      <c r="E316" s="241" t="s">
        <v>856</v>
      </c>
      <c r="F316" s="242" t="s">
        <v>857</v>
      </c>
      <c r="G316" s="243" t="s">
        <v>180</v>
      </c>
      <c r="H316" s="244">
        <v>1</v>
      </c>
      <c r="I316" s="245"/>
      <c r="J316" s="246">
        <f>ROUND(I316*H316,2)</f>
        <v>0</v>
      </c>
      <c r="K316" s="247"/>
      <c r="L316" s="248"/>
      <c r="M316" s="249" t="s">
        <v>1</v>
      </c>
      <c r="N316" s="250" t="s">
        <v>42</v>
      </c>
      <c r="O316" s="88"/>
      <c r="P316" s="236">
        <f>O316*H316</f>
        <v>0</v>
      </c>
      <c r="Q316" s="236">
        <v>0.00055000000000000003</v>
      </c>
      <c r="R316" s="236">
        <f>Q316*H316</f>
        <v>0.00055000000000000003</v>
      </c>
      <c r="S316" s="236">
        <v>0</v>
      </c>
      <c r="T316" s="23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8" t="s">
        <v>130</v>
      </c>
      <c r="AT316" s="238" t="s">
        <v>127</v>
      </c>
      <c r="AU316" s="238" t="s">
        <v>84</v>
      </c>
      <c r="AY316" s="14" t="s">
        <v>118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4" t="s">
        <v>82</v>
      </c>
      <c r="BK316" s="239">
        <f>ROUND(I316*H316,2)</f>
        <v>0</v>
      </c>
      <c r="BL316" s="14" t="s">
        <v>125</v>
      </c>
      <c r="BM316" s="238" t="s">
        <v>858</v>
      </c>
    </row>
    <row r="317" s="2" customFormat="1" ht="24" customHeight="1">
      <c r="A317" s="35"/>
      <c r="B317" s="36"/>
      <c r="C317" s="240" t="s">
        <v>859</v>
      </c>
      <c r="D317" s="240" t="s">
        <v>127</v>
      </c>
      <c r="E317" s="241" t="s">
        <v>860</v>
      </c>
      <c r="F317" s="242" t="s">
        <v>861</v>
      </c>
      <c r="G317" s="243" t="s">
        <v>514</v>
      </c>
      <c r="H317" s="244">
        <v>1</v>
      </c>
      <c r="I317" s="245"/>
      <c r="J317" s="246">
        <f>ROUND(I317*H317,2)</f>
        <v>0</v>
      </c>
      <c r="K317" s="247"/>
      <c r="L317" s="248"/>
      <c r="M317" s="249" t="s">
        <v>1</v>
      </c>
      <c r="N317" s="250" t="s">
        <v>42</v>
      </c>
      <c r="O317" s="88"/>
      <c r="P317" s="236">
        <f>O317*H317</f>
        <v>0</v>
      </c>
      <c r="Q317" s="236">
        <v>0.0035000000000000001</v>
      </c>
      <c r="R317" s="236">
        <f>Q317*H317</f>
        <v>0.0035000000000000001</v>
      </c>
      <c r="S317" s="236">
        <v>0</v>
      </c>
      <c r="T317" s="23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8" t="s">
        <v>130</v>
      </c>
      <c r="AT317" s="238" t="s">
        <v>127</v>
      </c>
      <c r="AU317" s="238" t="s">
        <v>84</v>
      </c>
      <c r="AY317" s="14" t="s">
        <v>118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4" t="s">
        <v>82</v>
      </c>
      <c r="BK317" s="239">
        <f>ROUND(I317*H317,2)</f>
        <v>0</v>
      </c>
      <c r="BL317" s="14" t="s">
        <v>125</v>
      </c>
      <c r="BM317" s="238" t="s">
        <v>862</v>
      </c>
    </row>
    <row r="318" s="12" customFormat="1" ht="22.8" customHeight="1">
      <c r="A318" s="12"/>
      <c r="B318" s="210"/>
      <c r="C318" s="211"/>
      <c r="D318" s="212" t="s">
        <v>76</v>
      </c>
      <c r="E318" s="224" t="s">
        <v>863</v>
      </c>
      <c r="F318" s="224" t="s">
        <v>864</v>
      </c>
      <c r="G318" s="211"/>
      <c r="H318" s="211"/>
      <c r="I318" s="214"/>
      <c r="J318" s="225">
        <f>BK318</f>
        <v>0</v>
      </c>
      <c r="K318" s="211"/>
      <c r="L318" s="216"/>
      <c r="M318" s="217"/>
      <c r="N318" s="218"/>
      <c r="O318" s="218"/>
      <c r="P318" s="219">
        <f>SUM(P319:P327)</f>
        <v>0</v>
      </c>
      <c r="Q318" s="218"/>
      <c r="R318" s="219">
        <f>SUM(R319:R327)</f>
        <v>6.3478319999999995</v>
      </c>
      <c r="S318" s="218"/>
      <c r="T318" s="220">
        <f>SUM(T319:T327)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132</v>
      </c>
      <c r="AT318" s="222" t="s">
        <v>76</v>
      </c>
      <c r="AU318" s="222" t="s">
        <v>82</v>
      </c>
      <c r="AY318" s="221" t="s">
        <v>118</v>
      </c>
      <c r="BK318" s="223">
        <f>SUM(BK319:BK327)</f>
        <v>0</v>
      </c>
    </row>
    <row r="319" s="2" customFormat="1" ht="24" customHeight="1">
      <c r="A319" s="35"/>
      <c r="B319" s="36"/>
      <c r="C319" s="226" t="s">
        <v>865</v>
      </c>
      <c r="D319" s="226" t="s">
        <v>121</v>
      </c>
      <c r="E319" s="227" t="s">
        <v>866</v>
      </c>
      <c r="F319" s="228" t="s">
        <v>867</v>
      </c>
      <c r="G319" s="229" t="s">
        <v>868</v>
      </c>
      <c r="H319" s="230">
        <v>0.014999999999999999</v>
      </c>
      <c r="I319" s="231"/>
      <c r="J319" s="232">
        <f>ROUND(I319*H319,2)</f>
        <v>0</v>
      </c>
      <c r="K319" s="233"/>
      <c r="L319" s="41"/>
      <c r="M319" s="234" t="s">
        <v>1</v>
      </c>
      <c r="N319" s="235" t="s">
        <v>42</v>
      </c>
      <c r="O319" s="88"/>
      <c r="P319" s="236">
        <f>O319*H319</f>
        <v>0</v>
      </c>
      <c r="Q319" s="236">
        <v>0.0088000000000000005</v>
      </c>
      <c r="R319" s="236">
        <f>Q319*H319</f>
        <v>0.00013200000000000001</v>
      </c>
      <c r="S319" s="236">
        <v>0</v>
      </c>
      <c r="T319" s="23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8" t="s">
        <v>314</v>
      </c>
      <c r="AT319" s="238" t="s">
        <v>121</v>
      </c>
      <c r="AU319" s="238" t="s">
        <v>84</v>
      </c>
      <c r="AY319" s="14" t="s">
        <v>118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4" t="s">
        <v>82</v>
      </c>
      <c r="BK319" s="239">
        <f>ROUND(I319*H319,2)</f>
        <v>0</v>
      </c>
      <c r="BL319" s="14" t="s">
        <v>314</v>
      </c>
      <c r="BM319" s="238" t="s">
        <v>869</v>
      </c>
    </row>
    <row r="320" s="2" customFormat="1" ht="24" customHeight="1">
      <c r="A320" s="35"/>
      <c r="B320" s="36"/>
      <c r="C320" s="226" t="s">
        <v>870</v>
      </c>
      <c r="D320" s="226" t="s">
        <v>121</v>
      </c>
      <c r="E320" s="227" t="s">
        <v>871</v>
      </c>
      <c r="F320" s="228" t="s">
        <v>872</v>
      </c>
      <c r="G320" s="229" t="s">
        <v>124</v>
      </c>
      <c r="H320" s="230">
        <v>15</v>
      </c>
      <c r="I320" s="231"/>
      <c r="J320" s="232">
        <f>ROUND(I320*H320,2)</f>
        <v>0</v>
      </c>
      <c r="K320" s="233"/>
      <c r="L320" s="41"/>
      <c r="M320" s="234" t="s">
        <v>1</v>
      </c>
      <c r="N320" s="235" t="s">
        <v>42</v>
      </c>
      <c r="O320" s="88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8" t="s">
        <v>314</v>
      </c>
      <c r="AT320" s="238" t="s">
        <v>121</v>
      </c>
      <c r="AU320" s="238" t="s">
        <v>84</v>
      </c>
      <c r="AY320" s="14" t="s">
        <v>118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4" t="s">
        <v>82</v>
      </c>
      <c r="BK320" s="239">
        <f>ROUND(I320*H320,2)</f>
        <v>0</v>
      </c>
      <c r="BL320" s="14" t="s">
        <v>314</v>
      </c>
      <c r="BM320" s="238" t="s">
        <v>873</v>
      </c>
    </row>
    <row r="321" s="2" customFormat="1" ht="24" customHeight="1">
      <c r="A321" s="35"/>
      <c r="B321" s="36"/>
      <c r="C321" s="226" t="s">
        <v>874</v>
      </c>
      <c r="D321" s="226" t="s">
        <v>121</v>
      </c>
      <c r="E321" s="227" t="s">
        <v>875</v>
      </c>
      <c r="F321" s="228" t="s">
        <v>876</v>
      </c>
      <c r="G321" s="229" t="s">
        <v>124</v>
      </c>
      <c r="H321" s="230">
        <v>15</v>
      </c>
      <c r="I321" s="231"/>
      <c r="J321" s="232">
        <f>ROUND(I321*H321,2)</f>
        <v>0</v>
      </c>
      <c r="K321" s="233"/>
      <c r="L321" s="41"/>
      <c r="M321" s="234" t="s">
        <v>1</v>
      </c>
      <c r="N321" s="235" t="s">
        <v>42</v>
      </c>
      <c r="O321" s="88"/>
      <c r="P321" s="236">
        <f>O321*H321</f>
        <v>0</v>
      </c>
      <c r="Q321" s="236">
        <v>0.15614</v>
      </c>
      <c r="R321" s="236">
        <f>Q321*H321</f>
        <v>2.3420999999999998</v>
      </c>
      <c r="S321" s="236">
        <v>0</v>
      </c>
      <c r="T321" s="23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8" t="s">
        <v>314</v>
      </c>
      <c r="AT321" s="238" t="s">
        <v>121</v>
      </c>
      <c r="AU321" s="238" t="s">
        <v>84</v>
      </c>
      <c r="AY321" s="14" t="s">
        <v>118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4" t="s">
        <v>82</v>
      </c>
      <c r="BK321" s="239">
        <f>ROUND(I321*H321,2)</f>
        <v>0</v>
      </c>
      <c r="BL321" s="14" t="s">
        <v>314</v>
      </c>
      <c r="BM321" s="238" t="s">
        <v>877</v>
      </c>
    </row>
    <row r="322" s="2" customFormat="1" ht="16.5" customHeight="1">
      <c r="A322" s="35"/>
      <c r="B322" s="36"/>
      <c r="C322" s="240" t="s">
        <v>878</v>
      </c>
      <c r="D322" s="240" t="s">
        <v>127</v>
      </c>
      <c r="E322" s="241" t="s">
        <v>879</v>
      </c>
      <c r="F322" s="242" t="s">
        <v>880</v>
      </c>
      <c r="G322" s="243" t="s">
        <v>881</v>
      </c>
      <c r="H322" s="244">
        <v>4</v>
      </c>
      <c r="I322" s="245"/>
      <c r="J322" s="246">
        <f>ROUND(I322*H322,2)</f>
        <v>0</v>
      </c>
      <c r="K322" s="247"/>
      <c r="L322" s="248"/>
      <c r="M322" s="249" t="s">
        <v>1</v>
      </c>
      <c r="N322" s="250" t="s">
        <v>42</v>
      </c>
      <c r="O322" s="88"/>
      <c r="P322" s="236">
        <f>O322*H322</f>
        <v>0</v>
      </c>
      <c r="Q322" s="236">
        <v>1</v>
      </c>
      <c r="R322" s="236">
        <f>Q322*H322</f>
        <v>4</v>
      </c>
      <c r="S322" s="236">
        <v>0</v>
      </c>
      <c r="T322" s="23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8" t="s">
        <v>184</v>
      </c>
      <c r="AT322" s="238" t="s">
        <v>127</v>
      </c>
      <c r="AU322" s="238" t="s">
        <v>84</v>
      </c>
      <c r="AY322" s="14" t="s">
        <v>118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4" t="s">
        <v>82</v>
      </c>
      <c r="BK322" s="239">
        <f>ROUND(I322*H322,2)</f>
        <v>0</v>
      </c>
      <c r="BL322" s="14" t="s">
        <v>184</v>
      </c>
      <c r="BM322" s="238" t="s">
        <v>882</v>
      </c>
    </row>
    <row r="323" s="2" customFormat="1" ht="16.5" customHeight="1">
      <c r="A323" s="35"/>
      <c r="B323" s="36"/>
      <c r="C323" s="240" t="s">
        <v>883</v>
      </c>
      <c r="D323" s="240" t="s">
        <v>127</v>
      </c>
      <c r="E323" s="241" t="s">
        <v>884</v>
      </c>
      <c r="F323" s="242" t="s">
        <v>885</v>
      </c>
      <c r="G323" s="243" t="s">
        <v>124</v>
      </c>
      <c r="H323" s="244">
        <v>20</v>
      </c>
      <c r="I323" s="245"/>
      <c r="J323" s="246">
        <f>ROUND(I323*H323,2)</f>
        <v>0</v>
      </c>
      <c r="K323" s="247"/>
      <c r="L323" s="248"/>
      <c r="M323" s="249" t="s">
        <v>1</v>
      </c>
      <c r="N323" s="250" t="s">
        <v>42</v>
      </c>
      <c r="O323" s="88"/>
      <c r="P323" s="236">
        <f>O323*H323</f>
        <v>0</v>
      </c>
      <c r="Q323" s="236">
        <v>2.0000000000000002E-05</v>
      </c>
      <c r="R323" s="236">
        <f>Q323*H323</f>
        <v>0.00040000000000000002</v>
      </c>
      <c r="S323" s="236">
        <v>0</v>
      </c>
      <c r="T323" s="23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8" t="s">
        <v>151</v>
      </c>
      <c r="AT323" s="238" t="s">
        <v>127</v>
      </c>
      <c r="AU323" s="238" t="s">
        <v>84</v>
      </c>
      <c r="AY323" s="14" t="s">
        <v>118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4" t="s">
        <v>82</v>
      </c>
      <c r="BK323" s="239">
        <f>ROUND(I323*H323,2)</f>
        <v>0</v>
      </c>
      <c r="BL323" s="14" t="s">
        <v>136</v>
      </c>
      <c r="BM323" s="238" t="s">
        <v>886</v>
      </c>
    </row>
    <row r="324" s="2" customFormat="1" ht="24" customHeight="1">
      <c r="A324" s="35"/>
      <c r="B324" s="36"/>
      <c r="C324" s="226" t="s">
        <v>887</v>
      </c>
      <c r="D324" s="226" t="s">
        <v>121</v>
      </c>
      <c r="E324" s="227" t="s">
        <v>888</v>
      </c>
      <c r="F324" s="228" t="s">
        <v>889</v>
      </c>
      <c r="G324" s="229" t="s">
        <v>124</v>
      </c>
      <c r="H324" s="230">
        <v>20</v>
      </c>
      <c r="I324" s="231"/>
      <c r="J324" s="232">
        <f>ROUND(I324*H324,2)</f>
        <v>0</v>
      </c>
      <c r="K324" s="233"/>
      <c r="L324" s="41"/>
      <c r="M324" s="234" t="s">
        <v>1</v>
      </c>
      <c r="N324" s="235" t="s">
        <v>42</v>
      </c>
      <c r="O324" s="88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8" t="s">
        <v>314</v>
      </c>
      <c r="AT324" s="238" t="s">
        <v>121</v>
      </c>
      <c r="AU324" s="238" t="s">
        <v>84</v>
      </c>
      <c r="AY324" s="14" t="s">
        <v>118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4" t="s">
        <v>82</v>
      </c>
      <c r="BK324" s="239">
        <f>ROUND(I324*H324,2)</f>
        <v>0</v>
      </c>
      <c r="BL324" s="14" t="s">
        <v>314</v>
      </c>
      <c r="BM324" s="238" t="s">
        <v>890</v>
      </c>
    </row>
    <row r="325" s="2" customFormat="1" ht="24" customHeight="1">
      <c r="A325" s="35"/>
      <c r="B325" s="36"/>
      <c r="C325" s="240" t="s">
        <v>891</v>
      </c>
      <c r="D325" s="240" t="s">
        <v>127</v>
      </c>
      <c r="E325" s="241" t="s">
        <v>892</v>
      </c>
      <c r="F325" s="242" t="s">
        <v>893</v>
      </c>
      <c r="G325" s="243" t="s">
        <v>124</v>
      </c>
      <c r="H325" s="244">
        <v>20</v>
      </c>
      <c r="I325" s="245"/>
      <c r="J325" s="246">
        <f>ROUND(I325*H325,2)</f>
        <v>0</v>
      </c>
      <c r="K325" s="247"/>
      <c r="L325" s="248"/>
      <c r="M325" s="249" t="s">
        <v>1</v>
      </c>
      <c r="N325" s="250" t="s">
        <v>42</v>
      </c>
      <c r="O325" s="88"/>
      <c r="P325" s="236">
        <f>O325*H325</f>
        <v>0</v>
      </c>
      <c r="Q325" s="236">
        <v>0.00025999999999999998</v>
      </c>
      <c r="R325" s="236">
        <f>Q325*H325</f>
        <v>0.0051999999999999998</v>
      </c>
      <c r="S325" s="236">
        <v>0</v>
      </c>
      <c r="T325" s="23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8" t="s">
        <v>184</v>
      </c>
      <c r="AT325" s="238" t="s">
        <v>127</v>
      </c>
      <c r="AU325" s="238" t="s">
        <v>84</v>
      </c>
      <c r="AY325" s="14" t="s">
        <v>118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4" t="s">
        <v>82</v>
      </c>
      <c r="BK325" s="239">
        <f>ROUND(I325*H325,2)</f>
        <v>0</v>
      </c>
      <c r="BL325" s="14" t="s">
        <v>184</v>
      </c>
      <c r="BM325" s="238" t="s">
        <v>894</v>
      </c>
    </row>
    <row r="326" s="2" customFormat="1" ht="24" customHeight="1">
      <c r="A326" s="35"/>
      <c r="B326" s="36"/>
      <c r="C326" s="226" t="s">
        <v>895</v>
      </c>
      <c r="D326" s="226" t="s">
        <v>121</v>
      </c>
      <c r="E326" s="227" t="s">
        <v>896</v>
      </c>
      <c r="F326" s="228" t="s">
        <v>897</v>
      </c>
      <c r="G326" s="229" t="s">
        <v>124</v>
      </c>
      <c r="H326" s="230">
        <v>15</v>
      </c>
      <c r="I326" s="231"/>
      <c r="J326" s="232">
        <f>ROUND(I326*H326,2)</f>
        <v>0</v>
      </c>
      <c r="K326" s="233"/>
      <c r="L326" s="41"/>
      <c r="M326" s="234" t="s">
        <v>1</v>
      </c>
      <c r="N326" s="235" t="s">
        <v>42</v>
      </c>
      <c r="O326" s="88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8" t="s">
        <v>314</v>
      </c>
      <c r="AT326" s="238" t="s">
        <v>121</v>
      </c>
      <c r="AU326" s="238" t="s">
        <v>84</v>
      </c>
      <c r="AY326" s="14" t="s">
        <v>118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4" t="s">
        <v>82</v>
      </c>
      <c r="BK326" s="239">
        <f>ROUND(I326*H326,2)</f>
        <v>0</v>
      </c>
      <c r="BL326" s="14" t="s">
        <v>314</v>
      </c>
      <c r="BM326" s="238" t="s">
        <v>898</v>
      </c>
    </row>
    <row r="327" s="2" customFormat="1" ht="16.5" customHeight="1">
      <c r="A327" s="35"/>
      <c r="B327" s="36"/>
      <c r="C327" s="226" t="s">
        <v>899</v>
      </c>
      <c r="D327" s="226" t="s">
        <v>121</v>
      </c>
      <c r="E327" s="227" t="s">
        <v>900</v>
      </c>
      <c r="F327" s="228" t="s">
        <v>901</v>
      </c>
      <c r="G327" s="229" t="s">
        <v>902</v>
      </c>
      <c r="H327" s="230">
        <v>15</v>
      </c>
      <c r="I327" s="231"/>
      <c r="J327" s="232">
        <f>ROUND(I327*H327,2)</f>
        <v>0</v>
      </c>
      <c r="K327" s="233"/>
      <c r="L327" s="41"/>
      <c r="M327" s="234" t="s">
        <v>1</v>
      </c>
      <c r="N327" s="235" t="s">
        <v>42</v>
      </c>
      <c r="O327" s="88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8" t="s">
        <v>314</v>
      </c>
      <c r="AT327" s="238" t="s">
        <v>121</v>
      </c>
      <c r="AU327" s="238" t="s">
        <v>84</v>
      </c>
      <c r="AY327" s="14" t="s">
        <v>118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4" t="s">
        <v>82</v>
      </c>
      <c r="BK327" s="239">
        <f>ROUND(I327*H327,2)</f>
        <v>0</v>
      </c>
      <c r="BL327" s="14" t="s">
        <v>314</v>
      </c>
      <c r="BM327" s="238" t="s">
        <v>903</v>
      </c>
    </row>
    <row r="328" s="12" customFormat="1" ht="25.92" customHeight="1">
      <c r="A328" s="12"/>
      <c r="B328" s="210"/>
      <c r="C328" s="211"/>
      <c r="D328" s="212" t="s">
        <v>76</v>
      </c>
      <c r="E328" s="213" t="s">
        <v>904</v>
      </c>
      <c r="F328" s="213" t="s">
        <v>905</v>
      </c>
      <c r="G328" s="211"/>
      <c r="H328" s="211"/>
      <c r="I328" s="214"/>
      <c r="J328" s="215">
        <f>BK328</f>
        <v>0</v>
      </c>
      <c r="K328" s="211"/>
      <c r="L328" s="216"/>
      <c r="M328" s="217"/>
      <c r="N328" s="218"/>
      <c r="O328" s="218"/>
      <c r="P328" s="219">
        <f>P329</f>
        <v>0</v>
      </c>
      <c r="Q328" s="218"/>
      <c r="R328" s="219">
        <f>R329</f>
        <v>0</v>
      </c>
      <c r="S328" s="218"/>
      <c r="T328" s="220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1" t="s">
        <v>140</v>
      </c>
      <c r="AT328" s="222" t="s">
        <v>76</v>
      </c>
      <c r="AU328" s="222" t="s">
        <v>77</v>
      </c>
      <c r="AY328" s="221" t="s">
        <v>118</v>
      </c>
      <c r="BK328" s="223">
        <f>BK329</f>
        <v>0</v>
      </c>
    </row>
    <row r="329" s="12" customFormat="1" ht="22.8" customHeight="1">
      <c r="A329" s="12"/>
      <c r="B329" s="210"/>
      <c r="C329" s="211"/>
      <c r="D329" s="212" t="s">
        <v>76</v>
      </c>
      <c r="E329" s="224" t="s">
        <v>906</v>
      </c>
      <c r="F329" s="224" t="s">
        <v>907</v>
      </c>
      <c r="G329" s="211"/>
      <c r="H329" s="211"/>
      <c r="I329" s="214"/>
      <c r="J329" s="225">
        <f>BK329</f>
        <v>0</v>
      </c>
      <c r="K329" s="211"/>
      <c r="L329" s="216"/>
      <c r="M329" s="217"/>
      <c r="N329" s="218"/>
      <c r="O329" s="218"/>
      <c r="P329" s="219">
        <f>P330</f>
        <v>0</v>
      </c>
      <c r="Q329" s="218"/>
      <c r="R329" s="219">
        <f>R330</f>
        <v>0</v>
      </c>
      <c r="S329" s="218"/>
      <c r="T329" s="220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1" t="s">
        <v>140</v>
      </c>
      <c r="AT329" s="222" t="s">
        <v>76</v>
      </c>
      <c r="AU329" s="222" t="s">
        <v>82</v>
      </c>
      <c r="AY329" s="221" t="s">
        <v>118</v>
      </c>
      <c r="BK329" s="223">
        <f>BK330</f>
        <v>0</v>
      </c>
    </row>
    <row r="330" s="2" customFormat="1" ht="16.5" customHeight="1">
      <c r="A330" s="35"/>
      <c r="B330" s="36"/>
      <c r="C330" s="226" t="s">
        <v>908</v>
      </c>
      <c r="D330" s="226" t="s">
        <v>121</v>
      </c>
      <c r="E330" s="227" t="s">
        <v>909</v>
      </c>
      <c r="F330" s="228" t="s">
        <v>910</v>
      </c>
      <c r="G330" s="229" t="s">
        <v>514</v>
      </c>
      <c r="H330" s="230">
        <v>1</v>
      </c>
      <c r="I330" s="231"/>
      <c r="J330" s="232">
        <f>ROUND(I330*H330,2)</f>
        <v>0</v>
      </c>
      <c r="K330" s="233"/>
      <c r="L330" s="41"/>
      <c r="M330" s="251" t="s">
        <v>1</v>
      </c>
      <c r="N330" s="252" t="s">
        <v>42</v>
      </c>
      <c r="O330" s="253"/>
      <c r="P330" s="254">
        <f>O330*H330</f>
        <v>0</v>
      </c>
      <c r="Q330" s="254">
        <v>0</v>
      </c>
      <c r="R330" s="254">
        <f>Q330*H330</f>
        <v>0</v>
      </c>
      <c r="S330" s="254">
        <v>0</v>
      </c>
      <c r="T330" s="25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8" t="s">
        <v>911</v>
      </c>
      <c r="AT330" s="238" t="s">
        <v>121</v>
      </c>
      <c r="AU330" s="238" t="s">
        <v>84</v>
      </c>
      <c r="AY330" s="14" t="s">
        <v>118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4" t="s">
        <v>82</v>
      </c>
      <c r="BK330" s="239">
        <f>ROUND(I330*H330,2)</f>
        <v>0</v>
      </c>
      <c r="BL330" s="14" t="s">
        <v>911</v>
      </c>
      <c r="BM330" s="238" t="s">
        <v>912</v>
      </c>
    </row>
    <row r="331" s="2" customFormat="1" ht="6.96" customHeight="1">
      <c r="A331" s="35"/>
      <c r="B331" s="63"/>
      <c r="C331" s="64"/>
      <c r="D331" s="64"/>
      <c r="E331" s="64"/>
      <c r="F331" s="64"/>
      <c r="G331" s="64"/>
      <c r="H331" s="64"/>
      <c r="I331" s="174"/>
      <c r="J331" s="64"/>
      <c r="K331" s="64"/>
      <c r="L331" s="41"/>
      <c r="M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</row>
  </sheetData>
  <sheetProtection sheet="1" autoFilter="0" formatColumns="0" formatRows="0" objects="1" scenarios="1" spinCount="100000" saltValue="2Hj+cGa+PUu7YEvDfDELEYD4pvqaT7Kf8w81372iRzfX5PUfTJgcFyojL2B4REivMt1wfHQ+dYXJBxP7f0Hy7g==" hashValue="o0dTJ1oQyopDGcV7Txe5NE4V9OADxjpGeniwhjb0/0AqiHaPIiC+naZUxmZv/0zVQmcUlqZSQo6x7fly+n6/3g==" algorithmName="SHA-512" password="CC35"/>
  <autoFilter ref="C123:K330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VL-HP-17\VL</dc:creator>
  <cp:lastModifiedBy>VL-HP-17\VL</cp:lastModifiedBy>
  <dcterms:created xsi:type="dcterms:W3CDTF">2020-11-18T18:13:18Z</dcterms:created>
  <dcterms:modified xsi:type="dcterms:W3CDTF">2020-11-18T18:13:24Z</dcterms:modified>
</cp:coreProperties>
</file>